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15450" windowHeight="11400"/>
  </bookViews>
  <sheets>
    <sheet name="MUNICIPAL" sheetId="1" r:id="rId1"/>
    <sheet name="SALUD" sheetId="3" r:id="rId2"/>
    <sheet name="EDUCACION" sheetId="2" r:id="rId3"/>
  </sheets>
  <definedNames>
    <definedName name="_xlnm._FilterDatabase" localSheetId="2" hidden="1">EDUCACION!$B$1:$B$403</definedName>
  </definedNames>
  <calcPr calcId="145621"/>
</workbook>
</file>

<file path=xl/calcChain.xml><?xml version="1.0" encoding="utf-8"?>
<calcChain xmlns="http://schemas.openxmlformats.org/spreadsheetml/2006/main">
  <c r="N223" i="1" l="1"/>
  <c r="L295" i="1"/>
  <c r="L54" i="1"/>
  <c r="L6" i="1"/>
  <c r="L198" i="1"/>
  <c r="H6" i="1"/>
  <c r="H223" i="1"/>
  <c r="E307" i="2"/>
  <c r="E229" i="2"/>
  <c r="E171" i="2"/>
  <c r="E154" i="2"/>
  <c r="E141" i="2"/>
  <c r="E127" i="2"/>
  <c r="E69" i="2"/>
  <c r="E120" i="1"/>
  <c r="D120" i="1"/>
  <c r="D127" i="2"/>
  <c r="D154" i="2"/>
  <c r="D171" i="2"/>
  <c r="D216" i="2"/>
  <c r="D69" i="2"/>
  <c r="D3" i="2"/>
  <c r="D223" i="1"/>
  <c r="C307" i="2"/>
  <c r="C127" i="2"/>
  <c r="C3" i="2"/>
  <c r="C312" i="2"/>
  <c r="C69" i="2"/>
  <c r="D97" i="1"/>
  <c r="N216" i="2"/>
  <c r="F97" i="1"/>
  <c r="G97" i="1"/>
  <c r="H97" i="1"/>
  <c r="I97" i="1"/>
  <c r="J97" i="1"/>
  <c r="K97" i="1"/>
  <c r="L97" i="1"/>
  <c r="M97" i="1"/>
  <c r="N97" i="1"/>
  <c r="N54" i="1"/>
  <c r="N6" i="1"/>
  <c r="N280" i="1"/>
  <c r="M127" i="2"/>
  <c r="M223" i="1"/>
  <c r="M198" i="1"/>
  <c r="M182" i="1"/>
  <c r="M156" i="1"/>
  <c r="M160" i="1"/>
  <c r="M137" i="1"/>
  <c r="M120" i="1"/>
  <c r="M113" i="1"/>
  <c r="M109" i="1"/>
  <c r="M105" i="1"/>
  <c r="M100" i="1"/>
  <c r="M95" i="1"/>
  <c r="M54" i="1"/>
  <c r="M6" i="1"/>
  <c r="M280" i="1"/>
  <c r="C6" i="3"/>
  <c r="D6" i="3"/>
  <c r="E6" i="3"/>
  <c r="F6" i="3"/>
  <c r="G6" i="3"/>
  <c r="G300" i="3"/>
  <c r="H6" i="3"/>
  <c r="H300" i="3"/>
  <c r="I6" i="3"/>
  <c r="J6" i="3"/>
  <c r="K6" i="3"/>
  <c r="L6" i="3"/>
  <c r="M6" i="3"/>
  <c r="N6" i="3"/>
  <c r="C65" i="3"/>
  <c r="D65" i="3"/>
  <c r="E65" i="3"/>
  <c r="F65" i="3"/>
  <c r="G65" i="3"/>
  <c r="H65" i="3"/>
  <c r="I65" i="3"/>
  <c r="J65" i="3"/>
  <c r="K65" i="3"/>
  <c r="L65" i="3"/>
  <c r="M65" i="3"/>
  <c r="N65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E3" i="2"/>
  <c r="F3" i="2"/>
  <c r="F312" i="2"/>
  <c r="G3" i="2"/>
  <c r="G312" i="2"/>
  <c r="H3" i="2"/>
  <c r="I3" i="2"/>
  <c r="J3" i="2"/>
  <c r="K3" i="2"/>
  <c r="L3" i="2"/>
  <c r="M3" i="2"/>
  <c r="N3" i="2"/>
  <c r="F69" i="2"/>
  <c r="G69" i="2"/>
  <c r="H69" i="2"/>
  <c r="I69" i="2"/>
  <c r="J69" i="2"/>
  <c r="K69" i="2"/>
  <c r="L69" i="2"/>
  <c r="M69" i="2"/>
  <c r="N69" i="2"/>
  <c r="C125" i="2"/>
  <c r="D125" i="2"/>
  <c r="E125" i="2"/>
  <c r="E312" i="2"/>
  <c r="F125" i="2"/>
  <c r="G125" i="2"/>
  <c r="H125" i="2"/>
  <c r="H312" i="2"/>
  <c r="I125" i="2"/>
  <c r="J125" i="2"/>
  <c r="K125" i="2"/>
  <c r="L125" i="2"/>
  <c r="M125" i="2"/>
  <c r="N125" i="2"/>
  <c r="F127" i="2"/>
  <c r="G127" i="2"/>
  <c r="H127" i="2"/>
  <c r="I127" i="2"/>
  <c r="J127" i="2"/>
  <c r="K127" i="2"/>
  <c r="L127" i="2"/>
  <c r="N127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C137" i="2"/>
  <c r="D137" i="2"/>
  <c r="D312" i="2"/>
  <c r="E137" i="2"/>
  <c r="F137" i="2"/>
  <c r="G137" i="2"/>
  <c r="H137" i="2"/>
  <c r="I137" i="2"/>
  <c r="J137" i="2"/>
  <c r="K137" i="2"/>
  <c r="L137" i="2"/>
  <c r="M137" i="2"/>
  <c r="N137" i="2"/>
  <c r="C141" i="2"/>
  <c r="D141" i="2"/>
  <c r="F141" i="2"/>
  <c r="G141" i="2"/>
  <c r="H141" i="2"/>
  <c r="I141" i="2"/>
  <c r="J141" i="2"/>
  <c r="K141" i="2"/>
  <c r="L141" i="2"/>
  <c r="M141" i="2"/>
  <c r="N141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C154" i="2"/>
  <c r="F154" i="2"/>
  <c r="G154" i="2"/>
  <c r="H154" i="2"/>
  <c r="I154" i="2"/>
  <c r="J154" i="2"/>
  <c r="K154" i="2"/>
  <c r="L154" i="2"/>
  <c r="M154" i="2"/>
  <c r="N154" i="2"/>
  <c r="C171" i="2"/>
  <c r="F171" i="2"/>
  <c r="G171" i="2"/>
  <c r="H171" i="2"/>
  <c r="I171" i="2"/>
  <c r="J171" i="2"/>
  <c r="K171" i="2"/>
  <c r="L171" i="2"/>
  <c r="M171" i="2"/>
  <c r="N17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C216" i="2"/>
  <c r="E216" i="2"/>
  <c r="F216" i="2"/>
  <c r="G216" i="2"/>
  <c r="H216" i="2"/>
  <c r="I216" i="2"/>
  <c r="J216" i="2"/>
  <c r="K216" i="2"/>
  <c r="L216" i="2"/>
  <c r="M216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C229" i="2"/>
  <c r="D229" i="2"/>
  <c r="F229" i="2"/>
  <c r="G229" i="2"/>
  <c r="H229" i="2"/>
  <c r="I229" i="2"/>
  <c r="J229" i="2"/>
  <c r="K229" i="2"/>
  <c r="L229" i="2"/>
  <c r="M229" i="2"/>
  <c r="N229" i="2"/>
  <c r="C232" i="2"/>
  <c r="D232" i="2"/>
  <c r="E232" i="2"/>
  <c r="F232" i="2"/>
  <c r="G232" i="2"/>
  <c r="H232" i="2"/>
  <c r="I232" i="2"/>
  <c r="K232" i="2"/>
  <c r="L232" i="2"/>
  <c r="M232" i="2"/>
  <c r="N232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D307" i="2"/>
  <c r="F307" i="2"/>
  <c r="G307" i="2"/>
  <c r="H307" i="2"/>
  <c r="I307" i="2"/>
  <c r="J307" i="2"/>
  <c r="K307" i="2"/>
  <c r="L307" i="2"/>
  <c r="M307" i="2"/>
  <c r="N307" i="2"/>
  <c r="C6" i="1"/>
  <c r="D6" i="1"/>
  <c r="E6" i="1"/>
  <c r="F6" i="1"/>
  <c r="G6" i="1"/>
  <c r="I6" i="1"/>
  <c r="J6" i="1"/>
  <c r="K6" i="1"/>
  <c r="K280" i="1"/>
  <c r="C54" i="1"/>
  <c r="D54" i="1"/>
  <c r="E54" i="1"/>
  <c r="F54" i="1"/>
  <c r="G54" i="1"/>
  <c r="H54" i="1"/>
  <c r="I54" i="1"/>
  <c r="J54" i="1"/>
  <c r="K54" i="1"/>
  <c r="C95" i="1"/>
  <c r="D95" i="1"/>
  <c r="E95" i="1"/>
  <c r="F95" i="1"/>
  <c r="G95" i="1"/>
  <c r="H95" i="1"/>
  <c r="I95" i="1"/>
  <c r="J95" i="1"/>
  <c r="K95" i="1"/>
  <c r="L95" i="1"/>
  <c r="N95" i="1"/>
  <c r="E97" i="1"/>
  <c r="C100" i="1"/>
  <c r="D100" i="1"/>
  <c r="E100" i="1"/>
  <c r="F100" i="1"/>
  <c r="G100" i="1"/>
  <c r="H100" i="1"/>
  <c r="I100" i="1"/>
  <c r="J100" i="1"/>
  <c r="K100" i="1"/>
  <c r="L100" i="1"/>
  <c r="N100" i="1"/>
  <c r="C105" i="1"/>
  <c r="D105" i="1"/>
  <c r="E105" i="1"/>
  <c r="F105" i="1"/>
  <c r="G105" i="1"/>
  <c r="H105" i="1"/>
  <c r="I105" i="1"/>
  <c r="J105" i="1"/>
  <c r="K105" i="1"/>
  <c r="L105" i="1"/>
  <c r="N105" i="1"/>
  <c r="C109" i="1"/>
  <c r="D109" i="1"/>
  <c r="E109" i="1"/>
  <c r="F109" i="1"/>
  <c r="G109" i="1"/>
  <c r="H109" i="1"/>
  <c r="I109" i="1"/>
  <c r="J109" i="1"/>
  <c r="K109" i="1"/>
  <c r="L109" i="1"/>
  <c r="N109" i="1"/>
  <c r="C113" i="1"/>
  <c r="D113" i="1"/>
  <c r="E113" i="1"/>
  <c r="F113" i="1"/>
  <c r="G113" i="1"/>
  <c r="H113" i="1"/>
  <c r="I113" i="1"/>
  <c r="J113" i="1"/>
  <c r="K113" i="1"/>
  <c r="L113" i="1"/>
  <c r="N113" i="1"/>
  <c r="C120" i="1"/>
  <c r="F120" i="1"/>
  <c r="G120" i="1"/>
  <c r="H120" i="1"/>
  <c r="I120" i="1"/>
  <c r="J120" i="1"/>
  <c r="K120" i="1"/>
  <c r="L120" i="1"/>
  <c r="N120" i="1"/>
  <c r="C137" i="1"/>
  <c r="D137" i="1"/>
  <c r="E137" i="1"/>
  <c r="F137" i="1"/>
  <c r="G137" i="1"/>
  <c r="H137" i="1"/>
  <c r="I137" i="1"/>
  <c r="J137" i="1"/>
  <c r="K137" i="1"/>
  <c r="L137" i="1"/>
  <c r="N13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C156" i="1"/>
  <c r="D156" i="1"/>
  <c r="E156" i="1"/>
  <c r="F156" i="1"/>
  <c r="G156" i="1"/>
  <c r="H156" i="1"/>
  <c r="I156" i="1"/>
  <c r="J156" i="1"/>
  <c r="K156" i="1"/>
  <c r="L156" i="1"/>
  <c r="N156" i="1"/>
  <c r="C160" i="1"/>
  <c r="D160" i="1"/>
  <c r="E160" i="1"/>
  <c r="F160" i="1"/>
  <c r="G160" i="1"/>
  <c r="H160" i="1"/>
  <c r="I160" i="1"/>
  <c r="J160" i="1"/>
  <c r="K160" i="1"/>
  <c r="L160" i="1"/>
  <c r="N160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C182" i="1"/>
  <c r="D182" i="1"/>
  <c r="E182" i="1"/>
  <c r="F182" i="1"/>
  <c r="G182" i="1"/>
  <c r="H182" i="1"/>
  <c r="I182" i="1"/>
  <c r="J182" i="1"/>
  <c r="K182" i="1"/>
  <c r="L182" i="1"/>
  <c r="N182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8" i="1"/>
  <c r="D198" i="1"/>
  <c r="E198" i="1"/>
  <c r="F198" i="1"/>
  <c r="G198" i="1"/>
  <c r="H198" i="1"/>
  <c r="I198" i="1"/>
  <c r="J198" i="1"/>
  <c r="J280" i="1"/>
  <c r="K198" i="1"/>
  <c r="N198" i="1"/>
  <c r="C223" i="1"/>
  <c r="E223" i="1"/>
  <c r="F223" i="1"/>
  <c r="G223" i="1"/>
  <c r="I223" i="1"/>
  <c r="J223" i="1"/>
  <c r="K223" i="1"/>
  <c r="L223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C266" i="1"/>
  <c r="D266" i="1"/>
  <c r="E266" i="1"/>
  <c r="E280" i="1"/>
  <c r="F266" i="1"/>
  <c r="G266" i="1"/>
  <c r="H266" i="1"/>
  <c r="I266" i="1"/>
  <c r="J266" i="1"/>
  <c r="K266" i="1"/>
  <c r="L266" i="1"/>
  <c r="M266" i="1"/>
  <c r="N266" i="1"/>
  <c r="C275" i="1"/>
  <c r="C280" i="1"/>
  <c r="D275" i="1"/>
  <c r="D280" i="1"/>
  <c r="E275" i="1"/>
  <c r="F275" i="1"/>
  <c r="F280" i="1"/>
  <c r="G275" i="1"/>
  <c r="G280" i="1"/>
  <c r="H275" i="1"/>
  <c r="H280" i="1"/>
  <c r="I275" i="1"/>
  <c r="I280" i="1"/>
  <c r="J275" i="1"/>
  <c r="K275" i="1"/>
  <c r="L275" i="1"/>
  <c r="M275" i="1"/>
  <c r="N275" i="1"/>
  <c r="I363" i="1"/>
  <c r="M300" i="3"/>
  <c r="C300" i="3"/>
  <c r="D300" i="3"/>
  <c r="E300" i="3"/>
  <c r="F300" i="3"/>
  <c r="I312" i="2"/>
  <c r="I300" i="3"/>
  <c r="J312" i="2"/>
  <c r="J300" i="3"/>
  <c r="L312" i="2"/>
  <c r="K312" i="2"/>
  <c r="L280" i="1"/>
  <c r="M312" i="2"/>
  <c r="L300" i="3"/>
  <c r="K300" i="3"/>
  <c r="N312" i="2"/>
  <c r="N300" i="3"/>
</calcChain>
</file>

<file path=xl/sharedStrings.xml><?xml version="1.0" encoding="utf-8"?>
<sst xmlns="http://schemas.openxmlformats.org/spreadsheetml/2006/main" count="1806" uniqueCount="615">
  <si>
    <t>CODIGO</t>
  </si>
  <si>
    <t>Otros</t>
  </si>
  <si>
    <t>Otras</t>
  </si>
  <si>
    <t>Sueldos base</t>
  </si>
  <si>
    <t>215-21-01-001-002-002</t>
  </si>
  <si>
    <t>Asignación de Antigüedad, Art. 97, letra g), de la Ley Nº 18.883, y Leyes Nº 19.180 y 19.280</t>
  </si>
  <si>
    <t>215-21-01-001-004-001</t>
  </si>
  <si>
    <t>Asignación de Zona, Art. 7 y 25, D.L. Nº 3.551</t>
  </si>
  <si>
    <t>215-21-01-001-007-001</t>
  </si>
  <si>
    <t>Asignación Municipal, Art. 24 y 31 DL. Nº 3.551, de 1981</t>
  </si>
  <si>
    <t>215-21-01-001-009-005</t>
  </si>
  <si>
    <t>Asignación Art. 1, Ley N° 19.529</t>
  </si>
  <si>
    <t>215-21-01-001-010-001</t>
  </si>
  <si>
    <t>Asignación por Pérdida de Caja, Art. 97, letra a), Ley Nº 18.883</t>
  </si>
  <si>
    <t>215-21-01-001-014-001</t>
  </si>
  <si>
    <t>Incremento Previsional, Art. 2, D.L. 3501, de 1980</t>
  </si>
  <si>
    <t>215-21-01-001-014-002</t>
  </si>
  <si>
    <t>Bonificación Compensatoria de Salud, Art. 3º, Ley Nº 18.566</t>
  </si>
  <si>
    <t>215-21-01-001-014-003</t>
  </si>
  <si>
    <t>Bonificación Compensatoria, Art. 10, Ley Nº 18.675</t>
  </si>
  <si>
    <t>215-21-01-001-015-001</t>
  </si>
  <si>
    <t>Asignación Única, Art. 4, Ley Nº 18.717</t>
  </si>
  <si>
    <t>Asignación Inherente al Cargo Ley N° 18.695</t>
  </si>
  <si>
    <t>Otras Cotizaciones Previsionales</t>
  </si>
  <si>
    <t>Trabajos Extraordinarios</t>
  </si>
  <si>
    <t>215-21-02-001-004-001</t>
  </si>
  <si>
    <t>Asignación de Zona, Art. 7 y 25, D.L. Nº 3.551 , de 1981</t>
  </si>
  <si>
    <t>215-21-02-001-007-001</t>
  </si>
  <si>
    <t>Asignación Municipal, Art. 24 y 31 D.L. Nº 3.551, de 1981¹</t>
  </si>
  <si>
    <t>215-21-02-001-009-005</t>
  </si>
  <si>
    <t>Asignación Art. 1 Ley 19529</t>
  </si>
  <si>
    <t>215-21-02-001-013-001</t>
  </si>
  <si>
    <t>Incremento Previsional, Art. 2, D.L. 3501, de 1980¹</t>
  </si>
  <si>
    <t>215-21-02-001-013-002</t>
  </si>
  <si>
    <t>Bonificacion Compensatoria de Salud, art 3 Ley 18566</t>
  </si>
  <si>
    <t>215-21-02-001-013-003</t>
  </si>
  <si>
    <t>Bonificación Compensatoria, Art. 10, Ley Nº 18.675¹</t>
  </si>
  <si>
    <t>215-21-02-001-014-001</t>
  </si>
  <si>
    <t>Comisiones de Servicios en el País</t>
  </si>
  <si>
    <t>Honorarios a Suma Alzada – Personas Naturales</t>
  </si>
  <si>
    <t>Remuneraciones Reguladas por el Código del Trabajo</t>
  </si>
  <si>
    <t>Prestaciones de Servicios Comunitarios</t>
  </si>
  <si>
    <t>Para Personas</t>
  </si>
  <si>
    <t>Para Maquinarias, Equipos de Producción, Tracción y Elevación</t>
  </si>
  <si>
    <t>Materiales de Oficina</t>
  </si>
  <si>
    <t>Textos y Otros Materiales de Enseñanza</t>
  </si>
  <si>
    <t>Materiales y Útiles de Aseo</t>
  </si>
  <si>
    <t>Insumos, Repuestos y Accesorios Computacionales</t>
  </si>
  <si>
    <t>Materiales para Mantenimiento y Reparaciones de Inmuebles</t>
  </si>
  <si>
    <t>Otros Materiales, Repuestos y Útiles Diversos</t>
  </si>
  <si>
    <t>Electricidad</t>
  </si>
  <si>
    <t>Agua</t>
  </si>
  <si>
    <t>Correo</t>
  </si>
  <si>
    <t>Telefonía Fija</t>
  </si>
  <si>
    <t>Telefonía Celular</t>
  </si>
  <si>
    <t>Acceso a Internet</t>
  </si>
  <si>
    <t>Servicios de Impresión</t>
  </si>
  <si>
    <t>Servicios de Aseo</t>
  </si>
  <si>
    <t>Servicios de Vigilancia</t>
  </si>
  <si>
    <t>Servicios de Mantención de Jardines</t>
  </si>
  <si>
    <t>Servicios de Mantención de Alumbrado Público</t>
  </si>
  <si>
    <t>Pasajes, Fletes y Bodegajes</t>
  </si>
  <si>
    <t>Arriendo de Máquinas y Equipos</t>
  </si>
  <si>
    <t>Cursos de Capacitación</t>
  </si>
  <si>
    <t>Gastos Menores</t>
  </si>
  <si>
    <t>Asistencia Social a Personas Naturales</t>
  </si>
  <si>
    <t>Premios y Otros</t>
  </si>
  <si>
    <t>Aporte Año Vigente</t>
  </si>
  <si>
    <t>Obras Civiles</t>
  </si>
  <si>
    <t>DENOMINACION - CUENTAS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</si>
  <si>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</si>
  <si>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</si>
  <si>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</si>
  <si>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</si>
  <si>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</si>
  <si>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</si>
  <si>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</si>
  <si>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</si>
  <si>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</si>
  <si>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</si>
  <si>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</si>
  <si>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</si>
  <si>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215-00-00-000-000-000</t>
  </si>
  <si>
    <t>Acreedores Presupuestarios</t>
  </si>
  <si>
    <t>215-21-00-000-000-000</t>
  </si>
  <si>
    <t>C x P Gastos en Personal</t>
  </si>
  <si>
    <t>215-21-01-000-000-000</t>
  </si>
  <si>
    <t>Personal de Planta</t>
  </si>
  <si>
    <t>215-21-01-001-000-000</t>
  </si>
  <si>
    <t>Sueldos y Sobresueldos</t>
  </si>
  <si>
    <t>215-21-01-001-001-000</t>
  </si>
  <si>
    <t>215-21-01-001-002-000</t>
  </si>
  <si>
    <t>Asignación de Antigüedad</t>
  </si>
  <si>
    <t>215-21-01-001-004-000</t>
  </si>
  <si>
    <t>Asignación de Zona</t>
  </si>
  <si>
    <t>215-21-01-001-004-003</t>
  </si>
  <si>
    <t>Asignación de Zona, Decreto Nº 450, de 1974, Ley Nº 19.354</t>
  </si>
  <si>
    <t>215-21-01-001-007-000</t>
  </si>
  <si>
    <t>Asignaciones del D.L. Nº 3.551, de 1981</t>
  </si>
  <si>
    <t>215-21-01-001-007-002</t>
  </si>
  <si>
    <t>Asignación Protección Imponibilidad, Art. 15 D.L. Nº 3.551, de 1981</t>
  </si>
  <si>
    <t>215-21-01-001-009-000</t>
  </si>
  <si>
    <t>Asignaciones Especiales</t>
  </si>
  <si>
    <t>215-21-01-001-010-000</t>
  </si>
  <si>
    <t>Asignación de Pérdida de Caja</t>
  </si>
  <si>
    <t>215-21-01-001-014-000</t>
  </si>
  <si>
    <t>Asignaciones Compensatorias</t>
  </si>
  <si>
    <t>215-21-01-001-014-004</t>
  </si>
  <si>
    <t>Bonificación Adicional, Art. 11, Ley Nº 18.675</t>
  </si>
  <si>
    <t>215-21-01-001-015-000</t>
  </si>
  <si>
    <t>Asignaciones Sustitutivas</t>
  </si>
  <si>
    <t>215-21-01-001-043-000</t>
  </si>
  <si>
    <t>215-21-01-002-000-000</t>
  </si>
  <si>
    <t>Aportes del Empleador</t>
  </si>
  <si>
    <t>215-21-01-002-001-000</t>
  </si>
  <si>
    <t>A Servicios de Bienestar</t>
  </si>
  <si>
    <t>215-21-01-002-002-000</t>
  </si>
  <si>
    <t>215-21-01-003-000-000</t>
  </si>
  <si>
    <t>Asignaciones por Desempeño</t>
  </si>
  <si>
    <t>215-21-01-003-001-000</t>
  </si>
  <si>
    <t>Desempeño Institucional</t>
  </si>
  <si>
    <t>215-21-01-003-001-001</t>
  </si>
  <si>
    <t>Asignación de Mejoramiento de la Gestión Municipal, Art. 1, Ley Nº 20.008</t>
  </si>
  <si>
    <t>215-21-01-003-002-000</t>
  </si>
  <si>
    <t>Desempeño Colectivo</t>
  </si>
  <si>
    <t>215-21-01-003-002-001</t>
  </si>
  <si>
    <t>215-21-01-003-003-000</t>
  </si>
  <si>
    <t>Desempeño Individual</t>
  </si>
  <si>
    <t>215-21-01-003-003-001</t>
  </si>
  <si>
    <t>215-21-01-003-003-002</t>
  </si>
  <si>
    <t>Asignación de Incentivo por Gestión Jurisdiccional, Art. 2, Ley Nº 20.008</t>
  </si>
  <si>
    <t>215-21-01-004-000-000</t>
  </si>
  <si>
    <t>Remuneraciones Variables</t>
  </si>
  <si>
    <t>215-21-01-004-005-000</t>
  </si>
  <si>
    <t>215-21-01-004-006-000</t>
  </si>
  <si>
    <t>215-21-01-004-007-000</t>
  </si>
  <si>
    <t>Comisiones de Servicios en el Exterior</t>
  </si>
  <si>
    <t>215-21-01-005-000-000</t>
  </si>
  <si>
    <t>Aguinaldos y Bonos</t>
  </si>
  <si>
    <t>215-21-01-005-001-000</t>
  </si>
  <si>
    <t>Aguinaldos</t>
  </si>
  <si>
    <t>215-21-01-005-001-001</t>
  </si>
  <si>
    <t>Aguinaldo de Fiestas Patrias</t>
  </si>
  <si>
    <t>215-21-01-005-001-002</t>
  </si>
  <si>
    <t>Aguinaldo de Navidad</t>
  </si>
  <si>
    <t>215-21-01-005-002-000</t>
  </si>
  <si>
    <t>Bonos de Escolaridad</t>
  </si>
  <si>
    <t>215-21-01-005-003-000</t>
  </si>
  <si>
    <t>Bonos Especiales</t>
  </si>
  <si>
    <t>215-21-01-005-003-001</t>
  </si>
  <si>
    <t>Bono Extraordinario Anual</t>
  </si>
  <si>
    <t>215-21-01-005-004-000</t>
  </si>
  <si>
    <t>Bonificación Adicional al Bono de Escolaridad</t>
  </si>
  <si>
    <t>215-21-02-000-000-000</t>
  </si>
  <si>
    <t>Personal a Contrata</t>
  </si>
  <si>
    <t>215-21-02-001-000-000</t>
  </si>
  <si>
    <t>215-21-02-001-001-000</t>
  </si>
  <si>
    <t>215-21-02-001-002-000</t>
  </si>
  <si>
    <t>215-21-02-001-002-002</t>
  </si>
  <si>
    <t>Asignación de Antigüedad, Art. 97, letra g), de la Ley Nº 18.883 y Leyes Nº 19.180 y 19.280</t>
  </si>
  <si>
    <t>215-21-02-001-004-000</t>
  </si>
  <si>
    <t>215-21-02-001-007-000</t>
  </si>
  <si>
    <t>215-21-02-001-007-002</t>
  </si>
  <si>
    <t>215-21-02-001-009-000</t>
  </si>
  <si>
    <t>215-21-02-001-010-000</t>
  </si>
  <si>
    <t>215-21-02-001-010-001</t>
  </si>
  <si>
    <t>215-21-02-001-013-000</t>
  </si>
  <si>
    <t>215-21-02-001-014-000</t>
  </si>
  <si>
    <t>215-21-02-002-000-000</t>
  </si>
  <si>
    <t>215-21-02-002-001-000</t>
  </si>
  <si>
    <t>215-21-02-002-002-000</t>
  </si>
  <si>
    <t>215-21-02-003-000-000</t>
  </si>
  <si>
    <t>215-21-02-003-001-000</t>
  </si>
  <si>
    <t>215-21-02-003-001-001</t>
  </si>
  <si>
    <t>215-21-02-003-002-000</t>
  </si>
  <si>
    <t>215-21-02-003-002-001</t>
  </si>
  <si>
    <t>Asig.Mejoramiento de la Gestión Municipal Art. 1 Ley 20.008</t>
  </si>
  <si>
    <t>215-21-02-004-000-000</t>
  </si>
  <si>
    <t>215-21-02-004-005-000</t>
  </si>
  <si>
    <t>215-21-02-004-006-000</t>
  </si>
  <si>
    <t>215-21-02-005-000-000</t>
  </si>
  <si>
    <t>215-21-02-005-001-000</t>
  </si>
  <si>
    <t>215-21-02-005-001-001</t>
  </si>
  <si>
    <t>215-21-02-005-001-002</t>
  </si>
  <si>
    <t>215-21-02-005-002-000</t>
  </si>
  <si>
    <t>Bono de Escolaridad</t>
  </si>
  <si>
    <t>215-21-02-005-003-000</t>
  </si>
  <si>
    <t>BONOS ESPECIALES</t>
  </si>
  <si>
    <t>215-21-02-005-003-001</t>
  </si>
  <si>
    <t>215-21-02-005-004-000</t>
  </si>
  <si>
    <t>215-21-02-009-000-000</t>
  </si>
  <si>
    <t>215-21-02-009-005-000</t>
  </si>
  <si>
    <t>Asignacion Art 5 , Ley 19.529</t>
  </si>
  <si>
    <t>215-21-03-000-000-000</t>
  </si>
  <si>
    <t>Otras Remuneraciones</t>
  </si>
  <si>
    <t>215-21-03-001-000-000</t>
  </si>
  <si>
    <t>215-21-03-004-000-000</t>
  </si>
  <si>
    <t>215-21-04-000-000-000</t>
  </si>
  <si>
    <t>Otras Gastos en Personal</t>
  </si>
  <si>
    <t>215-21-04-003-000-000</t>
  </si>
  <si>
    <t>Dietas A Juntas, Consejos y Comisiones</t>
  </si>
  <si>
    <t>215-21-04-004-000-000</t>
  </si>
  <si>
    <t>215-22-00-000-000-000</t>
  </si>
  <si>
    <t>C x P Bienes y Servicios de Consumo</t>
  </si>
  <si>
    <t>215-22-01-000-000-000</t>
  </si>
  <si>
    <t>Alimentos y Bebidas</t>
  </si>
  <si>
    <t>215-22-01-001-000-000</t>
  </si>
  <si>
    <t>215-22-01-002-000-000</t>
  </si>
  <si>
    <t>Para Animales</t>
  </si>
  <si>
    <t>215-22-02-000-000-000</t>
  </si>
  <si>
    <t>Textiles, Vestuario y Calzado</t>
  </si>
  <si>
    <t>215-22-02-001-000-000</t>
  </si>
  <si>
    <t>Textiles y Acabados Textiles</t>
  </si>
  <si>
    <t>215-22-02-002-000-000</t>
  </si>
  <si>
    <t>Vestuario, Accesorios y Prendas Diversas</t>
  </si>
  <si>
    <t>215-22-02-003-000-000</t>
  </si>
  <si>
    <t>Calzado</t>
  </si>
  <si>
    <t>215-22-03-000-000-000</t>
  </si>
  <si>
    <t>Combustibles y Lubricantes</t>
  </si>
  <si>
    <t>215-22-03-001-000-000</t>
  </si>
  <si>
    <t>Para Vehículos</t>
  </si>
  <si>
    <t>215-22-03-001-001-000</t>
  </si>
  <si>
    <t>Combustible</t>
  </si>
  <si>
    <t>215-22-03-001-002-000</t>
  </si>
  <si>
    <t>Lubricantes</t>
  </si>
  <si>
    <t>215-22-03-002-000-000</t>
  </si>
  <si>
    <t>215-22-03-002-001-000</t>
  </si>
  <si>
    <t>215-22-03-002-002-000</t>
  </si>
  <si>
    <t>215-22-03-003-000-000</t>
  </si>
  <si>
    <t>Para Calefacción</t>
  </si>
  <si>
    <t>215-22-03-999-000-000</t>
  </si>
  <si>
    <t>Para Otros</t>
  </si>
  <si>
    <t>215-22-04-000-000-000</t>
  </si>
  <si>
    <t>Materiales de Uso o Consumo</t>
  </si>
  <si>
    <t>215-22-04-001-000-000</t>
  </si>
  <si>
    <t>215-22-04-002-000-000</t>
  </si>
  <si>
    <t>215-22-04-003-000-000</t>
  </si>
  <si>
    <t>Productos Químicos</t>
  </si>
  <si>
    <t>215-22-04-004-000-000</t>
  </si>
  <si>
    <t>Productos Farmacéuticos</t>
  </si>
  <si>
    <t>215-22-04-005-000-000</t>
  </si>
  <si>
    <t>Materiales y Útiles Quirúrgicos</t>
  </si>
  <si>
    <t>215-22-04-006-000-000</t>
  </si>
  <si>
    <t>Fertilizantes, Insecticidas, Fungicidas y Otros</t>
  </si>
  <si>
    <t>215-22-04-007-000-000</t>
  </si>
  <si>
    <t>215-22-04-008-000-000</t>
  </si>
  <si>
    <t>Menaje para Oficina, Casino y Otros</t>
  </si>
  <si>
    <t>215-22-04-009-000-000</t>
  </si>
  <si>
    <t>215-22-04-010-000-000</t>
  </si>
  <si>
    <t>215-22-04-011-000-000</t>
  </si>
  <si>
    <t>Repuestos y Accesorios para Mantenimiento y Reparaciones de Vehículos</t>
  </si>
  <si>
    <t>215-22-04-012-000-000</t>
  </si>
  <si>
    <t>215-22-04-013-000-000</t>
  </si>
  <si>
    <t>Equipos menores</t>
  </si>
  <si>
    <t>215-22-04-014-000-000</t>
  </si>
  <si>
    <t>Productos elaborados de cuero, caucho y plásticos</t>
  </si>
  <si>
    <t>215-22-04-015-000-000</t>
  </si>
  <si>
    <t>Productos Agropecuarios y Forestales</t>
  </si>
  <si>
    <t>215-22-04-999-000-000</t>
  </si>
  <si>
    <t>215-22-05-000-000-000</t>
  </si>
  <si>
    <t>Servicios Básicos</t>
  </si>
  <si>
    <t>215-22-05-001-000-000</t>
  </si>
  <si>
    <t>215-22-05-002-000-000</t>
  </si>
  <si>
    <t>215-22-05-003-000-000</t>
  </si>
  <si>
    <t>Gas</t>
  </si>
  <si>
    <t>215-22-05-004-000-000</t>
  </si>
  <si>
    <t>215-22-05-005-000-000</t>
  </si>
  <si>
    <t>215-22-05-006-000-000</t>
  </si>
  <si>
    <t>215-22-05-007-000-000</t>
  </si>
  <si>
    <t>215-22-05-008-000-000</t>
  </si>
  <si>
    <t>Enlaces de Telecomunicaciones</t>
  </si>
  <si>
    <t>215-22-05-999-000-000</t>
  </si>
  <si>
    <t>215-22-06-000-000-000</t>
  </si>
  <si>
    <t>Mantenimiento y Reparaciones</t>
  </si>
  <si>
    <t>215-22-06-001-000-000</t>
  </si>
  <si>
    <t>Mantenimiento y Reparación de Edificaciones</t>
  </si>
  <si>
    <t>215-22-06-002-000-000</t>
  </si>
  <si>
    <t>Mantenimiento y Reparación de Vehículos</t>
  </si>
  <si>
    <t>215-22-06-003-000-000</t>
  </si>
  <si>
    <t>Mantenimiento y Reparación Mobiliarios y Otros</t>
  </si>
  <si>
    <t>215-22-06-004-000-000</t>
  </si>
  <si>
    <t>Mantenimiento y Reparación de Máquinas y Equipos de Oficina</t>
  </si>
  <si>
    <t>215-22-06-005-000-000</t>
  </si>
  <si>
    <t>Mantenimiento y Repar. Maquinas y Equipos Productivos</t>
  </si>
  <si>
    <t>215-22-06-006-000-000</t>
  </si>
  <si>
    <t>Mantenimiento y Reparación de Otras Maquinarias y Equipos</t>
  </si>
  <si>
    <t>215-22-06-007-000-000</t>
  </si>
  <si>
    <t>Mantenimiento y Reparación de Equipos Informáticos</t>
  </si>
  <si>
    <t>215-22-06-999-000-000</t>
  </si>
  <si>
    <t>215-22-07-000-000-000</t>
  </si>
  <si>
    <t>Publicidad y Difusión</t>
  </si>
  <si>
    <t>215-22-07-001-000-000</t>
  </si>
  <si>
    <t>Servicios de Publicidad</t>
  </si>
  <si>
    <t>215-22-07-002-000-000</t>
  </si>
  <si>
    <t>215-22-07-999-000-000</t>
  </si>
  <si>
    <t>215-22-08-000-000-000</t>
  </si>
  <si>
    <t>Servicios Generales</t>
  </si>
  <si>
    <t>215-22-08-001-000-000</t>
  </si>
  <si>
    <t>215-22-08-002-000-000</t>
  </si>
  <si>
    <t>215-22-08-003-000-000</t>
  </si>
  <si>
    <t>215-22-08-004-000-000</t>
  </si>
  <si>
    <t>215-22-08-005-000-000</t>
  </si>
  <si>
    <t>Servicios de Mantención de Semáforos</t>
  </si>
  <si>
    <t>215-22-08-006-000-000</t>
  </si>
  <si>
    <t>Servicios de Mantención de Señalizaciones de Tránsito</t>
  </si>
  <si>
    <t>215-22-08-007-000-000</t>
  </si>
  <si>
    <t>215-22-08-009-000-000</t>
  </si>
  <si>
    <t>Servicio de Pago y Cobranza</t>
  </si>
  <si>
    <t>215-22-08-010-000-000</t>
  </si>
  <si>
    <t>Servicios de Suscripciones y Similares</t>
  </si>
  <si>
    <t>215-22-08-011-000-000</t>
  </si>
  <si>
    <t>Servicio de Producción y Desarrollo de Eventos</t>
  </si>
  <si>
    <t>215-22-08-999-000-000</t>
  </si>
  <si>
    <t>215-22-09-000-000-000</t>
  </si>
  <si>
    <t>Arriendos</t>
  </si>
  <si>
    <t>215-22-09-001-000-000</t>
  </si>
  <si>
    <t>Arriendo de Terrenos</t>
  </si>
  <si>
    <t>215-22-09-002-000-000</t>
  </si>
  <si>
    <t>Arriendo de Edificios</t>
  </si>
  <si>
    <t>215-22-09-003-000-000</t>
  </si>
  <si>
    <t>Arriendo de Vehículos</t>
  </si>
  <si>
    <t>215-22-09-004-000-000</t>
  </si>
  <si>
    <t>Arriendo de Mobiliario y Otros</t>
  </si>
  <si>
    <t>215-22-09-005-000-000</t>
  </si>
  <si>
    <t>215-22-09-006-000-000</t>
  </si>
  <si>
    <t>Arriendo de Equipos Informáticos</t>
  </si>
  <si>
    <t>215-22-09-999-000-000</t>
  </si>
  <si>
    <t>215-22-10-000-000-000</t>
  </si>
  <si>
    <t>Servicios Financieros y de Seguros</t>
  </si>
  <si>
    <t>215-22-10-002-000-000</t>
  </si>
  <si>
    <t>Primas y Gastos de Seguros</t>
  </si>
  <si>
    <t>215-22-11-000-000-000</t>
  </si>
  <si>
    <t>Servicios Técnicos y Profesionales</t>
  </si>
  <si>
    <t>215-22-11-001-000-000</t>
  </si>
  <si>
    <t>Estudios e Investigaciones</t>
  </si>
  <si>
    <t>215-22-11-002-000-000</t>
  </si>
  <si>
    <t>215-22-11-002-001-000</t>
  </si>
  <si>
    <t>Capacitación Funcionarios</t>
  </si>
  <si>
    <t>215-22-11-002-002-000</t>
  </si>
  <si>
    <t>Capacitación Concejales</t>
  </si>
  <si>
    <t>215-22-11-003-000-000</t>
  </si>
  <si>
    <t>Servicios Informáticos</t>
  </si>
  <si>
    <t>215-22-11-999-000-000</t>
  </si>
  <si>
    <t>215-22-12-000-000-000</t>
  </si>
  <si>
    <t>Otros Gastos en Bienes y Servicios de Consumo</t>
  </si>
  <si>
    <t>215-22-12-002-000-000</t>
  </si>
  <si>
    <t>215-22-12-003-000-000</t>
  </si>
  <si>
    <t>Gastos de Representación, Protocolo y Ceremonial</t>
  </si>
  <si>
    <t>215-22-12-004-000-000</t>
  </si>
  <si>
    <t>Intereses, Multas y Recargos</t>
  </si>
  <si>
    <t>215-22-12-005-000-000</t>
  </si>
  <si>
    <t>Derechos y Tasas</t>
  </si>
  <si>
    <t>215-22-12-999-000-000</t>
  </si>
  <si>
    <t>215-23-00-000-000-000</t>
  </si>
  <si>
    <t>C x P Prestaciones de Seguridad Social</t>
  </si>
  <si>
    <t>215-23-01-000-000-000</t>
  </si>
  <si>
    <t>Prestaciones Previsionales</t>
  </si>
  <si>
    <t>215-23-01-004-000-000</t>
  </si>
  <si>
    <t>Desahucios e Indemnizaciones</t>
  </si>
  <si>
    <t>215-24-00-000-000-000</t>
  </si>
  <si>
    <t>TRANSFERENCIAS CORRIENTES</t>
  </si>
  <si>
    <t>215-24-01-000-000-000</t>
  </si>
  <si>
    <t>Al Sector Privado</t>
  </si>
  <si>
    <t>215-24-01-001-000-000</t>
  </si>
  <si>
    <t>Fondos de Emergencia</t>
  </si>
  <si>
    <t>215-24-01-004-000-000</t>
  </si>
  <si>
    <t>Organizaciones Comunitarias</t>
  </si>
  <si>
    <t>215-24-01-005-000-000</t>
  </si>
  <si>
    <t>Otras Personas Jurídicas Privadas</t>
  </si>
  <si>
    <t>215-24-01-006-000-000</t>
  </si>
  <si>
    <t>Voluntariado</t>
  </si>
  <si>
    <t>215-24-01-007-000-000</t>
  </si>
  <si>
    <t>215-24-01-008-000-000</t>
  </si>
  <si>
    <t>215-24-01-999-000-000</t>
  </si>
  <si>
    <t>Otras Transferencias al Sector Privado</t>
  </si>
  <si>
    <t>215-24-03-000-000-000</t>
  </si>
  <si>
    <t>A Otras Entidades Públicas</t>
  </si>
  <si>
    <t>215-24-03-002-000-000</t>
  </si>
  <si>
    <t>A Los Servicios De Salud</t>
  </si>
  <si>
    <t>215-24-03-002-001-000</t>
  </si>
  <si>
    <t>Multa Ley De Alcohol</t>
  </si>
  <si>
    <t>215-24-03-080-000-000</t>
  </si>
  <si>
    <t>A las Asociaciones</t>
  </si>
  <si>
    <t>215-24-03-080-001-000</t>
  </si>
  <si>
    <t>A la Asociación Chilena de Municipalidades</t>
  </si>
  <si>
    <t>215-24-03-080-002-000</t>
  </si>
  <si>
    <t>A Otras Asociaciones</t>
  </si>
  <si>
    <t>215-24-03-090-000-000</t>
  </si>
  <si>
    <t>Al Fondo Común Municipal – Permisos de Circulación</t>
  </si>
  <si>
    <t>215-24-03-090-001-000</t>
  </si>
  <si>
    <t>215-24-03-090-002-000</t>
  </si>
  <si>
    <t>Aporte Otros Años</t>
  </si>
  <si>
    <t>215-24-03-090-003-000</t>
  </si>
  <si>
    <t>Interes y Reajustes Pagados</t>
  </si>
  <si>
    <t>215-24-03-099-000-000</t>
  </si>
  <si>
    <t>215-24-03-100-000-000</t>
  </si>
  <si>
    <t>A Otras Municipalidades</t>
  </si>
  <si>
    <t>215-24-03-101-000-000</t>
  </si>
  <si>
    <t>A Servicios Incorporados a su Gestión</t>
  </si>
  <si>
    <t>215-24-03-101-001-000</t>
  </si>
  <si>
    <t>A Educación</t>
  </si>
  <si>
    <t>215-24-03-101-002-000</t>
  </si>
  <si>
    <t>A Salud</t>
  </si>
  <si>
    <t>215-26-00-000-000-000</t>
  </si>
  <si>
    <t>OTROS GASTOS CORREINTES</t>
  </si>
  <si>
    <t>215-26-01-000-000-000</t>
  </si>
  <si>
    <t>Devoluciones</t>
  </si>
  <si>
    <t>215-26-01-001-000-000</t>
  </si>
  <si>
    <t>215-26-04-000-000-000</t>
  </si>
  <si>
    <t>Aplicación de Fondos de Terceros</t>
  </si>
  <si>
    <t>215-26-04-001-000-000</t>
  </si>
  <si>
    <t>Arancel al Registro de Multas de Transito No Pagadas</t>
  </si>
  <si>
    <t>215-29-00-000-000-000</t>
  </si>
  <si>
    <t>C x P Adquisición de Activos no Financieros</t>
  </si>
  <si>
    <t>215-29-01-000-000-000</t>
  </si>
  <si>
    <t>Terrenos</t>
  </si>
  <si>
    <t>215-29-02-000-000-000</t>
  </si>
  <si>
    <t>Edificios</t>
  </si>
  <si>
    <t>215-29-03-000-000-000</t>
  </si>
  <si>
    <t>Vehículos</t>
  </si>
  <si>
    <t>215-29-04-000-000-000</t>
  </si>
  <si>
    <t>Mobiliario y Otros</t>
  </si>
  <si>
    <t>215-29-05-000-000-000</t>
  </si>
  <si>
    <t>Máquinas y Equipos</t>
  </si>
  <si>
    <t>215-29-05-001-000-000</t>
  </si>
  <si>
    <t>Máquinas y Equipos de Oficina</t>
  </si>
  <si>
    <t>215-29-05-002-000-000</t>
  </si>
  <si>
    <t>Maquinaria y Equipos para la Producción</t>
  </si>
  <si>
    <t>215-29-05-999-000-000</t>
  </si>
  <si>
    <t>215-29-06-000-000-000</t>
  </si>
  <si>
    <t>Equipos Informáticos</t>
  </si>
  <si>
    <t>215-29-06-001-000-000</t>
  </si>
  <si>
    <t>Equipos Computacionales y Periféricos</t>
  </si>
  <si>
    <t>215-29-06-002-000-000</t>
  </si>
  <si>
    <t>Equipos de Comunicaciones para Redes Informáticas</t>
  </si>
  <si>
    <t>215-29-07-000-000-000</t>
  </si>
  <si>
    <t>Programas Informáticos</t>
  </si>
  <si>
    <t>215-29-07-001-000-000</t>
  </si>
  <si>
    <t>Programas Computacionales</t>
  </si>
  <si>
    <t>215-29-07-002-000-000</t>
  </si>
  <si>
    <t>Sistema de Información</t>
  </si>
  <si>
    <t>215-29-99-000-000-000</t>
  </si>
  <si>
    <t>Otros Activos no Financieros</t>
  </si>
  <si>
    <t>215-31-00-000-000-000</t>
  </si>
  <si>
    <t>C x P Iniciativas de Inversión</t>
  </si>
  <si>
    <t>215-31-01-000-000-000</t>
  </si>
  <si>
    <t>Estudios Básicos</t>
  </si>
  <si>
    <t>215-31-01-001-000-000</t>
  </si>
  <si>
    <t>Gastos Administrativos</t>
  </si>
  <si>
    <t>215-31-01-002-000-000</t>
  </si>
  <si>
    <t>Consultorías</t>
  </si>
  <si>
    <t>215-31-01-002-001-000</t>
  </si>
  <si>
    <t>Diseño, Estudio Mecanica Suelo Pavimentación Participativo varias calles de Renaico</t>
  </si>
  <si>
    <t>215-31-01-003-000-000</t>
  </si>
  <si>
    <t>Creditos a Proveedores</t>
  </si>
  <si>
    <t>215-31-02-000-000-000</t>
  </si>
  <si>
    <t>Proyectos</t>
  </si>
  <si>
    <t>215-31-02-001-000-000</t>
  </si>
  <si>
    <t>215-31-02-002-000-000</t>
  </si>
  <si>
    <t>215-31-02-003-000-000</t>
  </si>
  <si>
    <t>215-31-02-004-000-000</t>
  </si>
  <si>
    <t>215-31-02-005-000-000</t>
  </si>
  <si>
    <t>Equipamiento</t>
  </si>
  <si>
    <t>215-31-02-006-000-000</t>
  </si>
  <si>
    <t>Equipos</t>
  </si>
  <si>
    <t>215-31-02-007-000-000</t>
  </si>
  <si>
    <t>215-31-02-999-000-000</t>
  </si>
  <si>
    <t>Otros Gastos</t>
  </si>
  <si>
    <t>215-31-02-999-001-000</t>
  </si>
  <si>
    <t>Aporte a Proyectos PMU</t>
  </si>
  <si>
    <t>215-31-03-000-000-000</t>
  </si>
  <si>
    <t>Programas de Inversión</t>
  </si>
  <si>
    <t>215-31-03-001-000-000</t>
  </si>
  <si>
    <t>215-31-03-002-000-000</t>
  </si>
  <si>
    <t>215-31-03-003-000-000</t>
  </si>
  <si>
    <t>Contratación del Programa</t>
  </si>
  <si>
    <t>215-32-00-000-000-000</t>
  </si>
  <si>
    <t>C x P Préstamos</t>
  </si>
  <si>
    <t>215-33-00-000-000-000</t>
  </si>
  <si>
    <t>C x P Transferencias de Capital</t>
  </si>
  <si>
    <t>215-33-01-000-000-000</t>
  </si>
  <si>
    <t>215-33-03-000-000-000</t>
  </si>
  <si>
    <t>215-33-03-001-000-000</t>
  </si>
  <si>
    <t>A los Servicios Regionales de Vivienda y Urbanización</t>
  </si>
  <si>
    <t>215-33-03-001-001-000</t>
  </si>
  <si>
    <t>Programa Pavimentos Participativos</t>
  </si>
  <si>
    <t>215-33-03-001-002-000</t>
  </si>
  <si>
    <t>Programa Mejoramiento Condominios Sociales</t>
  </si>
  <si>
    <t>215-33-03-001-003-000</t>
  </si>
  <si>
    <t>Programa Rehabilitación de Espacios Públicos</t>
  </si>
  <si>
    <t>215-33-03-001-004-000</t>
  </si>
  <si>
    <t>Proyectos Urbanos</t>
  </si>
  <si>
    <t>215-33-03-099-000-000</t>
  </si>
  <si>
    <t>215-34-00-000-000-000</t>
  </si>
  <si>
    <t>C x P Servicio de La Deuda</t>
  </si>
  <si>
    <t>215-34-01-000-000-000</t>
  </si>
  <si>
    <t>Amortización Deuda Interna</t>
  </si>
  <si>
    <t>215-34-01-003-000-000</t>
  </si>
  <si>
    <t>Credito a Proveedores</t>
  </si>
  <si>
    <t>215-34-01-003-001-000</t>
  </si>
  <si>
    <t>Leasing Retroexcavadora</t>
  </si>
  <si>
    <t>215-34-07-000-000-000</t>
  </si>
  <si>
    <t>Deuda Flotante</t>
  </si>
  <si>
    <t>TOTALES</t>
  </si>
  <si>
    <t>215-21-01-001-002-001</t>
  </si>
  <si>
    <t>Asignación de Experiencia, Art. 48 Ley N°19.07</t>
  </si>
  <si>
    <t>215-21-01-001-004-004</t>
  </si>
  <si>
    <t>Complemento de Zona</t>
  </si>
  <si>
    <t>215-21-01-001-009-002</t>
  </si>
  <si>
    <t>Unidad de Mejoramiento Profesional, Art. 54 y sgte.</t>
  </si>
  <si>
    <t>215-21-01-001-009-003</t>
  </si>
  <si>
    <t>Bonificación Proporcional, Art. 8 Ley N° 19.410</t>
  </si>
  <si>
    <t>215-21-01-001-009-004</t>
  </si>
  <si>
    <t>Bonificación Especial Profesores Encargados de E</t>
  </si>
  <si>
    <t>215-21-01-001-014-005</t>
  </si>
  <si>
    <t>Bonificación Art. 3, Ley N° 19.200</t>
  </si>
  <si>
    <t>215-21-01-001-014-007</t>
  </si>
  <si>
    <t>Remuneración Adicional, Art. 3° transitorio, Ley</t>
  </si>
  <si>
    <t>215-21-01-001-014-999</t>
  </si>
  <si>
    <t>Otras Asignaciones Compensatorias</t>
  </si>
  <si>
    <t>215-21-01-001-019-002</t>
  </si>
  <si>
    <t>Asignación de Responsabilidad Directiva</t>
  </si>
  <si>
    <t>215-21-01-001-019-003</t>
  </si>
  <si>
    <t>Asignación de Responsabilidad Técnico Pedagógica</t>
  </si>
  <si>
    <t>215-21-01-001-028-001</t>
  </si>
  <si>
    <t>Asignación por desempeño en condiciones difíciles</t>
  </si>
  <si>
    <t>215-21-01-001-031-001</t>
  </si>
  <si>
    <t>Asignación de Perfeccionamiento, Art. 49, Ley N°</t>
  </si>
  <si>
    <t>215-21-01-001-999</t>
  </si>
  <si>
    <t xml:space="preserve">Otras Asignaciones  </t>
  </si>
  <si>
    <t>215-21-01-003-003-003</t>
  </si>
  <si>
    <t>Asignación Especial de Incentivo Profesional, Art.</t>
  </si>
  <si>
    <t>215-21-02-001-002-001</t>
  </si>
  <si>
    <t>215-21-02-001-004-003</t>
  </si>
  <si>
    <t>215-21-02-001-009-002</t>
  </si>
  <si>
    <t>215-21-02-001-009-003</t>
  </si>
  <si>
    <t>215-21-02-001-013-005</t>
  </si>
  <si>
    <t>215-21-02-001-028-001</t>
  </si>
  <si>
    <t>215-21-02-001-030-001</t>
  </si>
  <si>
    <t>215-21-03-999-001</t>
  </si>
  <si>
    <t>Asignación Art. 1 Ley N° 19.464</t>
  </si>
  <si>
    <t>Asignación de Experiencia</t>
  </si>
  <si>
    <t>215-21-01-001-004-002</t>
  </si>
  <si>
    <t>Asignación de zona Art. 26 Ley N° 19378</t>
  </si>
  <si>
    <t>215-21-01-001-009-007</t>
  </si>
  <si>
    <t>Asignación Especial Transitoria</t>
  </si>
  <si>
    <t>215-21-01-001-011-001</t>
  </si>
  <si>
    <t>Asignación Responsabilidad Directiva</t>
  </si>
  <si>
    <t>215-21-01-001-028-002</t>
  </si>
  <si>
    <t>Asignación por desempeño difícil, Art. 28,Ley 1</t>
  </si>
  <si>
    <t>215-21-01-001-044-001</t>
  </si>
  <si>
    <t>Asignación A.P.S. Art. 23 y 25 Ley 19378</t>
  </si>
  <si>
    <t>Otras Asignaciones suplementarias</t>
  </si>
  <si>
    <t>215-21-01-003-003-005</t>
  </si>
  <si>
    <t>Asignación por mérito Art. 30 Ley N° 193</t>
  </si>
  <si>
    <t>215-21-02-001-004-002</t>
  </si>
  <si>
    <t>Asignación de Zona, Art. 26 Ley 19378</t>
  </si>
  <si>
    <t>215-21-02-001-009-007</t>
  </si>
  <si>
    <t>215-21-02-001-011-001</t>
  </si>
  <si>
    <t>Asignación Movilización Art. 47 Letra</t>
  </si>
  <si>
    <t>215-21-02-001-027-002</t>
  </si>
  <si>
    <t>215-21-02-001-042-001</t>
  </si>
  <si>
    <t>215-21-02-001-013-999</t>
  </si>
  <si>
    <t>215-21-01-003-002-002</t>
  </si>
  <si>
    <t>Asignación variable por desempeño</t>
  </si>
  <si>
    <t>215-21-01-003-002-003</t>
  </si>
  <si>
    <t>Asignación de desarrollo y estímulo</t>
  </si>
  <si>
    <t>215-21-02-003-002-002</t>
  </si>
  <si>
    <t>215-21-02-003-002-003</t>
  </si>
  <si>
    <t>215-21-02-001-018-001</t>
  </si>
  <si>
    <t>218-21-03-005</t>
  </si>
  <si>
    <t>Suplentecias y reemplasos</t>
  </si>
  <si>
    <t>215-21-02-001-999</t>
  </si>
  <si>
    <t>Otras Asignaciones</t>
  </si>
  <si>
    <t>215-21-04-003-002-000</t>
  </si>
  <si>
    <t>Gastos por comisiones y Representaciones del Municipio</t>
  </si>
  <si>
    <t>215-21-04-003-003-000</t>
  </si>
  <si>
    <t>Asignación por Desempeño en Condiciones dificiles</t>
  </si>
  <si>
    <t>Asignación por desempeño en condiciones dificiles</t>
  </si>
  <si>
    <t>215-21-03-004-001</t>
  </si>
  <si>
    <t>Sueldos</t>
  </si>
  <si>
    <t>215-21-03-004-002</t>
  </si>
  <si>
    <t>215-21-03-004-003</t>
  </si>
  <si>
    <t>215-21-01-001-009-001</t>
  </si>
  <si>
    <t>Monto Fijo complementario Art. 3 Ley N° 19.278</t>
  </si>
  <si>
    <t>215-21-01-003-001-002</t>
  </si>
  <si>
    <t>Bonificacion de Excelencia</t>
  </si>
  <si>
    <t>Asignacion variable Desempeño colectivo</t>
  </si>
  <si>
    <t>215-21-02-003-001-002</t>
  </si>
  <si>
    <t>Bonificacion Excelencia</t>
  </si>
  <si>
    <t>215-21-03-004-004</t>
  </si>
  <si>
    <t>215-21-03-999-999</t>
  </si>
  <si>
    <t>215-21-01-001-031-002</t>
  </si>
  <si>
    <t>Asignancion por Titulo Art. 42 ley 19.</t>
  </si>
  <si>
    <t>215-21-02-001-030-002</t>
  </si>
  <si>
    <t>Asignación Post Titulo Art. 42 ley 19.</t>
  </si>
  <si>
    <t>215-24-03-092-001-000</t>
  </si>
  <si>
    <t>Art.14N° 6 Ley 19.695</t>
  </si>
  <si>
    <t>215-21-01-005-003-002</t>
  </si>
  <si>
    <t>BONO DOCENTE</t>
  </si>
  <si>
    <t>215-21-02-001-018-002</t>
  </si>
  <si>
    <t>asig. De responsabilidad tecnico ped</t>
  </si>
  <si>
    <t>Aporte al Empleador</t>
  </si>
  <si>
    <t>215-21-02-001-009-001</t>
  </si>
  <si>
    <t>215-21-02-001-042</t>
  </si>
  <si>
    <t>Asignacion de atencion primaria Municipal</t>
  </si>
  <si>
    <t>215-21-04-003-001-000</t>
  </si>
  <si>
    <t>.</t>
  </si>
  <si>
    <t>215-21-01-001-019-001</t>
  </si>
  <si>
    <t>Asignacion de Responsabilidad Judicial, Ley n° 2</t>
  </si>
  <si>
    <t>215-21-02-001-009-999</t>
  </si>
  <si>
    <t>Otras Asignaciones especiales</t>
  </si>
  <si>
    <t>Asignacion de Responsabilidad Directiva</t>
  </si>
  <si>
    <t>215-26-02-000-000-000</t>
  </si>
  <si>
    <t>Compensacion por daños a terceros y/o a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</si>
</sst>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vertical="top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4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top" wrapText="1"/>
    </xf>
    <xf numFmtId="3" fontId="2" fillId="6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top" wrapText="1"/>
    </xf>
    <xf numFmtId="3" fontId="2" fillId="4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3" fontId="2" fillId="6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2" fillId="6" borderId="1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6" fillId="5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1" xfId="0" applyFont="1" applyFill="1" applyBorder="1"/>
    <xf numFmtId="3" fontId="7" fillId="6" borderId="1" xfId="0" applyNumberFormat="1" applyFont="1" applyFill="1" applyBorder="1"/>
    <xf numFmtId="3" fontId="7" fillId="3" borderId="1" xfId="0" applyNumberFormat="1" applyFont="1" applyFill="1" applyBorder="1"/>
    <xf numFmtId="3" fontId="6" fillId="5" borderId="1" xfId="0" applyNumberFormat="1" applyFont="1" applyFill="1" applyBorder="1"/>
    <xf numFmtId="0" fontId="7" fillId="0" borderId="0" xfId="0" applyFont="1"/>
    <xf numFmtId="0" fontId="7" fillId="4" borderId="3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4" borderId="3" xfId="0" applyFont="1" applyFill="1" applyBorder="1" applyAlignment="1">
      <alignment horizontal="center"/>
    </xf>
    <xf numFmtId="3" fontId="7" fillId="4" borderId="1" xfId="0" applyNumberFormat="1" applyFont="1" applyFill="1" applyBorder="1"/>
    <xf numFmtId="3" fontId="6" fillId="5" borderId="1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3" fontId="0" fillId="0" borderId="0" xfId="0" applyNumberForma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8"/>
  <sheetViews>
    <sheetView tabSelected="1" zoomScaleNormal="100" workbookViewId="0"/>
  </sheetViews>
  <sheetFormatPr baseColWidth="10" defaultRowHeight="12.75" x14ac:dyDescent="0.2"/>
  <cols>
    <col min="1" max="1" width="21.7109375" customWidth="1"/>
    <col min="2" max="2" width="38.7109375" customWidth="1"/>
    <col min="3" max="3" width="10.42578125" customWidth="1"/>
    <col min="4" max="4" width="11.85546875" customWidth="1"/>
    <col min="7" max="7" width="11.7109375" bestFit="1" customWidth="1"/>
    <col min="8" max="8" width="12.140625" customWidth="1"/>
    <col min="9" max="9" width="14" style="37" customWidth="1"/>
    <col min="10" max="10" width="11.85546875" style="37" customWidth="1"/>
    <col min="12" max="12" width="12.140625" style="37" customWidth="1"/>
    <col min="13" max="13" width="12.140625" style="49" bestFit="1" customWidth="1"/>
    <col min="14" max="14" width="11.140625" style="44" bestFit="1" customWidth="1"/>
    <col min="16" max="16" width="12.7109375" bestFit="1" customWidth="1"/>
  </cols>
  <sheetData>
    <row r="2" spans="1:14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4" spans="1:14" x14ac:dyDescent="0.2">
      <c r="A4" s="54" t="s">
        <v>0</v>
      </c>
      <c r="B4" s="58" t="s">
        <v>69</v>
      </c>
      <c r="C4" s="59" t="s">
        <v>70</v>
      </c>
      <c r="D4" s="59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8" t="s">
        <v>81</v>
      </c>
    </row>
    <row r="5" spans="1:14" x14ac:dyDescent="0.2">
      <c r="A5" s="1" t="s">
        <v>82</v>
      </c>
      <c r="B5" s="2" t="s">
        <v>83</v>
      </c>
      <c r="C5" s="17"/>
      <c r="D5" s="26"/>
      <c r="E5" s="30"/>
      <c r="F5" s="33"/>
      <c r="G5" s="30"/>
      <c r="H5" s="26"/>
      <c r="I5" s="31"/>
      <c r="J5" s="36"/>
      <c r="K5" s="32"/>
      <c r="L5" s="34"/>
      <c r="M5" s="45"/>
      <c r="N5" s="39"/>
    </row>
    <row r="6" spans="1:14" s="8" customFormat="1" x14ac:dyDescent="0.2">
      <c r="A6" s="4" t="s">
        <v>84</v>
      </c>
      <c r="B6" s="5" t="s">
        <v>85</v>
      </c>
      <c r="C6" s="7">
        <f t="shared" ref="C6:K6" si="0">SUM(C7:C53)</f>
        <v>23680548</v>
      </c>
      <c r="D6" s="7">
        <f t="shared" si="0"/>
        <v>22465733</v>
      </c>
      <c r="E6" s="7">
        <f t="shared" si="0"/>
        <v>28018026</v>
      </c>
      <c r="F6" s="7">
        <f t="shared" si="0"/>
        <v>23589826</v>
      </c>
      <c r="G6" s="7">
        <f t="shared" si="0"/>
        <v>28504414</v>
      </c>
      <c r="H6" s="7">
        <f>SUM(H7:H53)</f>
        <v>24017727</v>
      </c>
      <c r="I6" s="7">
        <f t="shared" si="0"/>
        <v>27430373</v>
      </c>
      <c r="J6" s="7">
        <f t="shared" si="0"/>
        <v>23943931</v>
      </c>
      <c r="K6" s="7">
        <f t="shared" si="0"/>
        <v>26000750</v>
      </c>
      <c r="L6" s="7">
        <f>SUM(L7:L53)</f>
        <v>29287314</v>
      </c>
      <c r="M6" s="7">
        <f>SUM(M7:M53)</f>
        <v>23059624</v>
      </c>
      <c r="N6" s="7">
        <f>SUM(N7:N53)</f>
        <v>34619483</v>
      </c>
    </row>
    <row r="7" spans="1:14" x14ac:dyDescent="0.2">
      <c r="A7" s="1" t="s">
        <v>86</v>
      </c>
      <c r="B7" s="2" t="s">
        <v>87</v>
      </c>
      <c r="C7" s="19"/>
      <c r="D7" s="26"/>
      <c r="E7" s="31"/>
      <c r="F7" s="36"/>
      <c r="G7" s="31"/>
      <c r="H7" s="26"/>
      <c r="I7" s="31"/>
      <c r="J7" s="36"/>
      <c r="K7" s="32"/>
      <c r="L7" s="34"/>
      <c r="M7" s="46"/>
      <c r="N7" s="40"/>
    </row>
    <row r="8" spans="1:14" x14ac:dyDescent="0.2">
      <c r="A8" s="1" t="s">
        <v>88</v>
      </c>
      <c r="B8" s="2" t="s">
        <v>89</v>
      </c>
      <c r="C8" s="19"/>
      <c r="D8" s="26"/>
      <c r="E8" s="31"/>
      <c r="F8" s="36"/>
      <c r="G8" s="31"/>
      <c r="H8" s="26"/>
      <c r="I8" s="31"/>
      <c r="J8" s="36"/>
      <c r="K8" s="32"/>
      <c r="L8" s="34"/>
      <c r="M8" s="46"/>
      <c r="N8" s="40"/>
    </row>
    <row r="9" spans="1:14" x14ac:dyDescent="0.2">
      <c r="A9" s="1" t="s">
        <v>90</v>
      </c>
      <c r="B9" s="2" t="s">
        <v>3</v>
      </c>
      <c r="C9" s="19">
        <v>6027974</v>
      </c>
      <c r="D9" s="27">
        <v>6027974</v>
      </c>
      <c r="E9" s="32">
        <v>6723756</v>
      </c>
      <c r="F9" s="34">
        <v>6496297</v>
      </c>
      <c r="G9" s="32">
        <v>6496297</v>
      </c>
      <c r="H9" s="27">
        <v>6496297</v>
      </c>
      <c r="I9" s="32">
        <v>6496297</v>
      </c>
      <c r="J9" s="34">
        <v>6505970</v>
      </c>
      <c r="K9" s="32">
        <v>6496297</v>
      </c>
      <c r="L9" s="34">
        <v>6622041</v>
      </c>
      <c r="M9" s="47">
        <v>6496297</v>
      </c>
      <c r="N9" s="41">
        <v>6821116</v>
      </c>
    </row>
    <row r="10" spans="1:14" x14ac:dyDescent="0.2">
      <c r="A10" s="1" t="s">
        <v>91</v>
      </c>
      <c r="B10" s="2" t="s">
        <v>92</v>
      </c>
      <c r="C10" s="19"/>
      <c r="D10" s="27"/>
      <c r="E10" s="32"/>
      <c r="F10" s="34"/>
      <c r="G10" s="32"/>
      <c r="H10" s="27"/>
      <c r="I10" s="32"/>
      <c r="J10" s="34"/>
      <c r="K10" s="32"/>
      <c r="L10" s="34"/>
      <c r="M10" s="47"/>
      <c r="N10" s="41"/>
    </row>
    <row r="11" spans="1:14" ht="25.5" x14ac:dyDescent="0.2">
      <c r="A11" s="1" t="s">
        <v>4</v>
      </c>
      <c r="B11" s="2" t="s">
        <v>5</v>
      </c>
      <c r="C11" s="19">
        <v>552260</v>
      </c>
      <c r="D11" s="27">
        <v>552260</v>
      </c>
      <c r="E11" s="32">
        <v>552260</v>
      </c>
      <c r="F11" s="34">
        <v>552260</v>
      </c>
      <c r="G11" s="32">
        <v>552260</v>
      </c>
      <c r="H11" s="27">
        <v>552260</v>
      </c>
      <c r="I11" s="32">
        <v>552260</v>
      </c>
      <c r="J11" s="34">
        <v>552260</v>
      </c>
      <c r="K11" s="32">
        <v>609427</v>
      </c>
      <c r="L11" s="34">
        <v>576100</v>
      </c>
      <c r="M11" s="47">
        <v>576100</v>
      </c>
      <c r="N11" s="41">
        <v>604905</v>
      </c>
    </row>
    <row r="12" spans="1:14" x14ac:dyDescent="0.2">
      <c r="A12" s="1" t="s">
        <v>93</v>
      </c>
      <c r="B12" s="2" t="s">
        <v>94</v>
      </c>
      <c r="C12" s="19"/>
      <c r="D12" s="27"/>
      <c r="E12" s="32"/>
      <c r="F12" s="34"/>
      <c r="G12" s="32"/>
      <c r="H12" s="27"/>
      <c r="I12" s="32"/>
      <c r="J12" s="34"/>
      <c r="K12" s="32"/>
      <c r="L12" s="34"/>
      <c r="M12" s="47"/>
      <c r="N12" s="41"/>
    </row>
    <row r="13" spans="1:14" x14ac:dyDescent="0.2">
      <c r="A13" s="1" t="s">
        <v>6</v>
      </c>
      <c r="B13" s="2" t="s">
        <v>7</v>
      </c>
      <c r="C13" s="19">
        <v>1265873</v>
      </c>
      <c r="D13" s="27">
        <v>1265873</v>
      </c>
      <c r="E13" s="32">
        <v>1352331</v>
      </c>
      <c r="F13" s="34">
        <v>1364220</v>
      </c>
      <c r="G13" s="32">
        <v>1364220</v>
      </c>
      <c r="H13" s="27">
        <v>1364220</v>
      </c>
      <c r="I13" s="32">
        <v>1364220</v>
      </c>
      <c r="J13" s="34">
        <v>1366251</v>
      </c>
      <c r="K13" s="32">
        <v>1364220</v>
      </c>
      <c r="L13" s="34">
        <v>1390626</v>
      </c>
      <c r="M13" s="47">
        <v>1364220</v>
      </c>
      <c r="N13" s="41">
        <v>1432432</v>
      </c>
    </row>
    <row r="14" spans="1:14" ht="25.5" x14ac:dyDescent="0.2">
      <c r="A14" s="1" t="s">
        <v>95</v>
      </c>
      <c r="B14" s="2" t="s">
        <v>96</v>
      </c>
      <c r="C14" s="19"/>
      <c r="D14" s="27"/>
      <c r="E14" s="32"/>
      <c r="F14" s="34"/>
      <c r="G14" s="32"/>
      <c r="H14" s="27"/>
      <c r="I14" s="32"/>
      <c r="J14" s="34"/>
      <c r="K14" s="32"/>
      <c r="L14" s="34"/>
      <c r="M14" s="47"/>
      <c r="N14" s="41"/>
    </row>
    <row r="15" spans="1:14" x14ac:dyDescent="0.2">
      <c r="A15" s="1" t="s">
        <v>97</v>
      </c>
      <c r="B15" s="2" t="s">
        <v>98</v>
      </c>
      <c r="C15" s="19"/>
      <c r="D15" s="27"/>
      <c r="E15" s="32"/>
      <c r="F15" s="34"/>
      <c r="G15" s="32"/>
      <c r="H15" s="27"/>
      <c r="I15" s="32"/>
      <c r="J15" s="34"/>
      <c r="K15" s="32"/>
      <c r="L15" s="34"/>
      <c r="M15" s="47"/>
      <c r="N15" s="41"/>
    </row>
    <row r="16" spans="1:14" ht="25.5" x14ac:dyDescent="0.2">
      <c r="A16" s="1" t="s">
        <v>8</v>
      </c>
      <c r="B16" s="2" t="s">
        <v>9</v>
      </c>
      <c r="C16" s="19">
        <v>5209973</v>
      </c>
      <c r="D16" s="27">
        <v>5209973</v>
      </c>
      <c r="E16" s="32">
        <v>5550627</v>
      </c>
      <c r="F16" s="34">
        <v>5715724</v>
      </c>
      <c r="G16" s="32">
        <v>5715724</v>
      </c>
      <c r="H16" s="27">
        <v>5715724</v>
      </c>
      <c r="I16" s="32">
        <v>5715724</v>
      </c>
      <c r="J16" s="34">
        <v>5727517</v>
      </c>
      <c r="K16" s="32">
        <v>5715724</v>
      </c>
      <c r="L16" s="34">
        <v>5869029</v>
      </c>
      <c r="M16" s="47">
        <v>5715724</v>
      </c>
      <c r="N16" s="41">
        <v>6001511</v>
      </c>
    </row>
    <row r="17" spans="1:14" ht="25.5" x14ac:dyDescent="0.2">
      <c r="A17" s="1" t="s">
        <v>99</v>
      </c>
      <c r="B17" s="2" t="s">
        <v>100</v>
      </c>
      <c r="C17" s="19"/>
      <c r="D17" s="27"/>
      <c r="E17" s="32"/>
      <c r="F17" s="34"/>
      <c r="G17" s="32"/>
      <c r="H17" s="27"/>
      <c r="I17" s="32"/>
      <c r="J17" s="34"/>
      <c r="K17" s="32"/>
      <c r="L17" s="34"/>
      <c r="M17" s="47"/>
      <c r="N17" s="41"/>
    </row>
    <row r="18" spans="1:14" x14ac:dyDescent="0.2">
      <c r="A18" s="1" t="s">
        <v>101</v>
      </c>
      <c r="B18" s="2" t="s">
        <v>102</v>
      </c>
      <c r="C18" s="19"/>
      <c r="D18" s="27"/>
      <c r="E18" s="32"/>
      <c r="F18" s="34"/>
      <c r="G18" s="32"/>
      <c r="H18" s="27"/>
      <c r="I18" s="32"/>
      <c r="J18" s="34"/>
      <c r="K18" s="32"/>
      <c r="L18" s="34"/>
      <c r="M18" s="47"/>
      <c r="N18" s="41"/>
    </row>
    <row r="19" spans="1:14" x14ac:dyDescent="0.2">
      <c r="A19" s="1" t="s">
        <v>10</v>
      </c>
      <c r="B19" s="2" t="s">
        <v>11</v>
      </c>
      <c r="C19" s="19">
        <v>984116</v>
      </c>
      <c r="D19" s="27">
        <v>984116</v>
      </c>
      <c r="E19" s="32">
        <v>1038717</v>
      </c>
      <c r="F19" s="34">
        <v>1050376</v>
      </c>
      <c r="G19" s="32">
        <v>1050376</v>
      </c>
      <c r="H19" s="27">
        <v>1050376</v>
      </c>
      <c r="I19" s="32">
        <v>1050376</v>
      </c>
      <c r="J19" s="34">
        <v>1051209</v>
      </c>
      <c r="K19" s="32">
        <v>1050376</v>
      </c>
      <c r="L19" s="34">
        <v>1061202</v>
      </c>
      <c r="M19" s="47">
        <v>1050376</v>
      </c>
      <c r="N19" s="41">
        <v>1102897</v>
      </c>
    </row>
    <row r="20" spans="1:14" ht="12.75" customHeight="1" x14ac:dyDescent="0.2">
      <c r="A20" s="1" t="s">
        <v>103</v>
      </c>
      <c r="B20" s="2" t="s">
        <v>104</v>
      </c>
      <c r="C20" s="19"/>
      <c r="D20" s="27"/>
      <c r="E20" s="32"/>
      <c r="F20" s="34"/>
      <c r="G20" s="32"/>
      <c r="H20" s="27"/>
      <c r="I20" s="32"/>
      <c r="J20" s="34"/>
      <c r="K20" s="32"/>
      <c r="L20" s="34"/>
      <c r="M20" s="47"/>
      <c r="N20" s="41"/>
    </row>
    <row r="21" spans="1:14" ht="12.75" customHeight="1" x14ac:dyDescent="0.2">
      <c r="A21" s="1" t="s">
        <v>12</v>
      </c>
      <c r="B21" s="2" t="s">
        <v>13</v>
      </c>
      <c r="C21" s="19">
        <v>10420</v>
      </c>
      <c r="D21" s="27">
        <v>10420</v>
      </c>
      <c r="E21" s="32">
        <v>10420</v>
      </c>
      <c r="F21" s="34">
        <v>10420</v>
      </c>
      <c r="G21" s="32">
        <v>10420</v>
      </c>
      <c r="H21" s="27">
        <v>10420</v>
      </c>
      <c r="I21" s="32">
        <v>10420</v>
      </c>
      <c r="J21" s="34">
        <v>10420</v>
      </c>
      <c r="K21" s="32">
        <v>10420</v>
      </c>
      <c r="L21" s="34">
        <v>10420</v>
      </c>
      <c r="M21" s="47">
        <v>10420</v>
      </c>
      <c r="N21" s="41">
        <v>10420</v>
      </c>
    </row>
    <row r="22" spans="1:14" x14ac:dyDescent="0.2">
      <c r="A22" s="1" t="s">
        <v>105</v>
      </c>
      <c r="B22" s="2" t="s">
        <v>106</v>
      </c>
      <c r="C22" s="19"/>
      <c r="D22" s="27"/>
      <c r="E22" s="32"/>
      <c r="F22" s="34"/>
      <c r="G22" s="32"/>
      <c r="H22" s="27"/>
      <c r="I22" s="32"/>
      <c r="J22" s="34"/>
      <c r="K22" s="32"/>
      <c r="L22" s="34"/>
      <c r="M22" s="47"/>
      <c r="N22" s="41"/>
    </row>
    <row r="23" spans="1:14" x14ac:dyDescent="0.2">
      <c r="A23" s="1" t="s">
        <v>14</v>
      </c>
      <c r="B23" s="2" t="s">
        <v>15</v>
      </c>
      <c r="C23" s="19">
        <v>1276963</v>
      </c>
      <c r="D23" s="27">
        <v>1276963</v>
      </c>
      <c r="E23" s="32">
        <v>1348537</v>
      </c>
      <c r="F23" s="34">
        <v>1377651</v>
      </c>
      <c r="G23" s="32">
        <v>1377651</v>
      </c>
      <c r="H23" s="27">
        <v>1377651</v>
      </c>
      <c r="I23" s="32">
        <v>1377651</v>
      </c>
      <c r="J23" s="34">
        <v>1379731</v>
      </c>
      <c r="K23" s="32">
        <v>1377651</v>
      </c>
      <c r="L23" s="34">
        <v>1404686</v>
      </c>
      <c r="M23" s="47">
        <v>1377651</v>
      </c>
      <c r="N23" s="41">
        <v>1446541</v>
      </c>
    </row>
    <row r="24" spans="1:14" ht="25.5" x14ac:dyDescent="0.2">
      <c r="A24" s="1" t="s">
        <v>16</v>
      </c>
      <c r="B24" s="2" t="s">
        <v>17</v>
      </c>
      <c r="C24" s="19">
        <v>367692</v>
      </c>
      <c r="D24" s="27">
        <v>367692</v>
      </c>
      <c r="E24" s="32">
        <v>391673</v>
      </c>
      <c r="F24" s="34">
        <v>403512</v>
      </c>
      <c r="G24" s="32">
        <v>403512</v>
      </c>
      <c r="H24" s="27">
        <v>403512</v>
      </c>
      <c r="I24" s="32">
        <v>403512</v>
      </c>
      <c r="J24" s="34">
        <v>404358</v>
      </c>
      <c r="K24" s="32">
        <v>403512</v>
      </c>
      <c r="L24" s="34">
        <v>414506</v>
      </c>
      <c r="M24" s="47">
        <v>403512</v>
      </c>
      <c r="N24" s="41">
        <v>423684</v>
      </c>
    </row>
    <row r="25" spans="1:14" x14ac:dyDescent="0.2">
      <c r="A25" s="1" t="s">
        <v>18</v>
      </c>
      <c r="B25" s="2" t="s">
        <v>19</v>
      </c>
      <c r="C25" s="19">
        <v>933317</v>
      </c>
      <c r="D25" s="27">
        <v>933317</v>
      </c>
      <c r="E25" s="32">
        <v>992523</v>
      </c>
      <c r="F25" s="34">
        <v>1021225</v>
      </c>
      <c r="G25" s="32">
        <v>1021225</v>
      </c>
      <c r="H25" s="27">
        <v>1021225</v>
      </c>
      <c r="I25" s="32">
        <v>1021225</v>
      </c>
      <c r="J25" s="34">
        <v>1023275</v>
      </c>
      <c r="K25" s="32">
        <v>1021225</v>
      </c>
      <c r="L25" s="34">
        <v>1047877</v>
      </c>
      <c r="M25" s="47">
        <v>1021225</v>
      </c>
      <c r="N25" s="41">
        <v>1072284</v>
      </c>
    </row>
    <row r="26" spans="1:14" x14ac:dyDescent="0.2">
      <c r="A26" s="1" t="s">
        <v>107</v>
      </c>
      <c r="B26" s="2" t="s">
        <v>108</v>
      </c>
      <c r="C26" s="19"/>
      <c r="D26" s="27"/>
      <c r="E26" s="32"/>
      <c r="F26" s="34"/>
      <c r="G26" s="32"/>
      <c r="H26" s="27"/>
      <c r="I26" s="32"/>
      <c r="J26" s="34"/>
      <c r="K26" s="32"/>
      <c r="L26" s="34"/>
      <c r="M26" s="47"/>
      <c r="N26" s="41"/>
    </row>
    <row r="27" spans="1:14" x14ac:dyDescent="0.2">
      <c r="A27" s="1" t="s">
        <v>109</v>
      </c>
      <c r="B27" s="2" t="s">
        <v>110</v>
      </c>
      <c r="C27" s="19"/>
      <c r="D27" s="27"/>
      <c r="E27" s="32"/>
      <c r="F27" s="34"/>
      <c r="G27" s="32"/>
      <c r="H27" s="27"/>
      <c r="I27" s="32"/>
      <c r="J27" s="34"/>
      <c r="K27" s="32"/>
      <c r="L27" s="34"/>
      <c r="M27" s="47"/>
      <c r="N27" s="41"/>
    </row>
    <row r="28" spans="1:14" x14ac:dyDescent="0.2">
      <c r="A28" s="1" t="s">
        <v>20</v>
      </c>
      <c r="B28" s="2" t="s">
        <v>21</v>
      </c>
      <c r="C28" s="19">
        <v>1100886</v>
      </c>
      <c r="D28" s="27">
        <v>1100886</v>
      </c>
      <c r="E28" s="32">
        <v>1157224</v>
      </c>
      <c r="F28" s="34">
        <v>1164616</v>
      </c>
      <c r="G28" s="32">
        <v>1164616</v>
      </c>
      <c r="H28" s="27">
        <v>1164616</v>
      </c>
      <c r="I28" s="32">
        <v>1164616</v>
      </c>
      <c r="J28" s="34">
        <v>1165144</v>
      </c>
      <c r="K28" s="32">
        <v>1164616</v>
      </c>
      <c r="L28" s="34">
        <v>1171480</v>
      </c>
      <c r="M28" s="47">
        <v>1164616</v>
      </c>
      <c r="N28" s="41">
        <v>1222853</v>
      </c>
    </row>
    <row r="29" spans="1:14" x14ac:dyDescent="0.2">
      <c r="A29" s="1" t="s">
        <v>608</v>
      </c>
      <c r="B29" s="2" t="s">
        <v>609</v>
      </c>
      <c r="C29" s="19"/>
      <c r="D29" s="27"/>
      <c r="E29" s="32">
        <v>103033</v>
      </c>
      <c r="F29" s="34">
        <v>193187</v>
      </c>
      <c r="G29" s="32">
        <v>193187</v>
      </c>
      <c r="H29" s="27">
        <v>193187</v>
      </c>
      <c r="I29" s="32">
        <v>193187</v>
      </c>
      <c r="J29" s="34">
        <v>199627</v>
      </c>
      <c r="K29" s="32">
        <v>193187</v>
      </c>
      <c r="L29" s="34">
        <v>276901</v>
      </c>
      <c r="M29" s="47">
        <v>193187</v>
      </c>
      <c r="N29" s="41">
        <v>202847</v>
      </c>
    </row>
    <row r="30" spans="1:14" x14ac:dyDescent="0.2">
      <c r="A30" s="1" t="s">
        <v>111</v>
      </c>
      <c r="B30" s="2" t="s">
        <v>22</v>
      </c>
      <c r="C30" s="19">
        <v>1467576</v>
      </c>
      <c r="D30" s="27">
        <v>1467576</v>
      </c>
      <c r="E30" s="32">
        <v>1467576</v>
      </c>
      <c r="F30" s="34">
        <v>1467576</v>
      </c>
      <c r="G30" s="32">
        <v>1467576</v>
      </c>
      <c r="H30" s="27">
        <v>1467576</v>
      </c>
      <c r="I30" s="32">
        <v>1467576</v>
      </c>
      <c r="J30" s="34">
        <v>1467576</v>
      </c>
      <c r="K30" s="32">
        <v>1467576</v>
      </c>
      <c r="L30" s="34">
        <v>1467576</v>
      </c>
      <c r="M30" s="47">
        <v>1467576</v>
      </c>
      <c r="N30" s="41">
        <v>1467576</v>
      </c>
    </row>
    <row r="31" spans="1:14" x14ac:dyDescent="0.2">
      <c r="A31" s="1" t="s">
        <v>112</v>
      </c>
      <c r="B31" s="2" t="s">
        <v>113</v>
      </c>
      <c r="C31" s="19"/>
      <c r="D31" s="27"/>
      <c r="E31" s="32"/>
      <c r="F31" s="34"/>
      <c r="G31" s="32"/>
      <c r="H31" s="27"/>
      <c r="I31" s="32"/>
      <c r="J31" s="34"/>
      <c r="K31" s="32"/>
      <c r="L31" s="34"/>
      <c r="M31" s="47"/>
      <c r="N31" s="41"/>
    </row>
    <row r="32" spans="1:14" x14ac:dyDescent="0.2">
      <c r="A32" s="1" t="s">
        <v>114</v>
      </c>
      <c r="B32" s="2" t="s">
        <v>115</v>
      </c>
      <c r="C32" s="19"/>
      <c r="D32" s="27"/>
      <c r="E32" s="32">
        <v>4008500</v>
      </c>
      <c r="F32" s="34"/>
      <c r="G32" s="32"/>
      <c r="H32" s="27"/>
      <c r="I32" s="32"/>
      <c r="J32" s="34"/>
      <c r="K32" s="32"/>
      <c r="L32" s="34"/>
      <c r="M32" s="47"/>
      <c r="N32" s="41">
        <v>187599</v>
      </c>
    </row>
    <row r="33" spans="1:14" x14ac:dyDescent="0.2">
      <c r="A33" s="1" t="s">
        <v>116</v>
      </c>
      <c r="B33" s="2" t="s">
        <v>23</v>
      </c>
      <c r="C33" s="19">
        <v>457158</v>
      </c>
      <c r="D33" s="27">
        <v>457381</v>
      </c>
      <c r="E33" s="32">
        <v>500964</v>
      </c>
      <c r="F33" s="34">
        <v>500204</v>
      </c>
      <c r="G33" s="32">
        <v>599884</v>
      </c>
      <c r="H33" s="27">
        <v>503902</v>
      </c>
      <c r="I33" s="32">
        <v>605442</v>
      </c>
      <c r="J33" s="34">
        <v>501253</v>
      </c>
      <c r="K33" s="32">
        <v>501933</v>
      </c>
      <c r="L33" s="34">
        <v>608359</v>
      </c>
      <c r="M33" s="47">
        <v>505199</v>
      </c>
      <c r="N33" s="41">
        <v>780823</v>
      </c>
    </row>
    <row r="34" spans="1:14" x14ac:dyDescent="0.2">
      <c r="A34" s="1" t="s">
        <v>117</v>
      </c>
      <c r="B34" s="2" t="s">
        <v>118</v>
      </c>
      <c r="C34" s="19"/>
      <c r="D34" s="27"/>
      <c r="E34" s="32"/>
      <c r="F34" s="34"/>
      <c r="G34" s="32"/>
      <c r="H34" s="27"/>
      <c r="I34" s="32"/>
      <c r="J34" s="34"/>
      <c r="K34" s="32"/>
      <c r="L34" s="34"/>
      <c r="M34" s="47"/>
      <c r="N34" s="41"/>
    </row>
    <row r="35" spans="1:14" x14ac:dyDescent="0.2">
      <c r="A35" s="1" t="s">
        <v>119</v>
      </c>
      <c r="B35" s="2" t="s">
        <v>120</v>
      </c>
      <c r="C35" s="19"/>
      <c r="D35" s="27"/>
      <c r="E35" s="32"/>
      <c r="F35" s="34"/>
      <c r="G35" s="32"/>
      <c r="H35" s="27"/>
      <c r="I35" s="32"/>
      <c r="J35" s="34"/>
      <c r="K35" s="32"/>
      <c r="L35" s="34"/>
      <c r="M35" s="47"/>
      <c r="N35" s="41"/>
    </row>
    <row r="36" spans="1:14" ht="25.5" x14ac:dyDescent="0.2">
      <c r="A36" s="1" t="s">
        <v>121</v>
      </c>
      <c r="B36" s="2" t="s">
        <v>122</v>
      </c>
      <c r="C36" s="19"/>
      <c r="D36" s="27"/>
      <c r="E36" s="32"/>
      <c r="F36" s="34"/>
      <c r="G36" s="32">
        <v>3882387</v>
      </c>
      <c r="H36" s="27"/>
      <c r="I36" s="32">
        <v>3944655</v>
      </c>
      <c r="J36" s="34"/>
      <c r="K36" s="32"/>
      <c r="L36" s="34">
        <v>3742947</v>
      </c>
      <c r="M36" s="47"/>
      <c r="N36" s="41">
        <v>3805331</v>
      </c>
    </row>
    <row r="37" spans="1:14" x14ac:dyDescent="0.2">
      <c r="A37" s="1" t="s">
        <v>123</v>
      </c>
      <c r="B37" s="2" t="s">
        <v>124</v>
      </c>
      <c r="C37" s="19"/>
      <c r="D37" s="27"/>
      <c r="E37" s="32"/>
      <c r="F37" s="34"/>
      <c r="G37" s="32"/>
      <c r="H37" s="27"/>
      <c r="I37" s="32"/>
      <c r="J37" s="34"/>
      <c r="K37" s="32"/>
      <c r="L37" s="34"/>
      <c r="M37" s="47"/>
      <c r="N37" s="41"/>
    </row>
    <row r="38" spans="1:14" ht="25.5" x14ac:dyDescent="0.2">
      <c r="A38" s="1" t="s">
        <v>125</v>
      </c>
      <c r="B38" s="2" t="s">
        <v>122</v>
      </c>
      <c r="C38" s="19"/>
      <c r="D38" s="27"/>
      <c r="E38" s="32"/>
      <c r="F38" s="34"/>
      <c r="G38" s="32">
        <v>536298</v>
      </c>
      <c r="H38" s="27"/>
      <c r="I38" s="32">
        <v>547719</v>
      </c>
      <c r="J38" s="34"/>
      <c r="K38" s="32"/>
      <c r="L38" s="34">
        <v>521991</v>
      </c>
      <c r="M38" s="47"/>
      <c r="N38" s="41">
        <v>530688</v>
      </c>
    </row>
    <row r="39" spans="1:14" x14ac:dyDescent="0.2">
      <c r="A39" s="1" t="s">
        <v>126</v>
      </c>
      <c r="B39" s="2" t="s">
        <v>127</v>
      </c>
      <c r="C39" s="19"/>
      <c r="D39" s="27"/>
      <c r="E39" s="32"/>
      <c r="F39" s="34"/>
      <c r="G39" s="32"/>
      <c r="H39" s="27"/>
      <c r="I39" s="32"/>
      <c r="J39" s="34"/>
      <c r="K39" s="32"/>
      <c r="L39" s="34"/>
      <c r="M39" s="47"/>
      <c r="N39" s="41"/>
    </row>
    <row r="40" spans="1:14" ht="12.75" customHeight="1" x14ac:dyDescent="0.2">
      <c r="A40" s="1" t="s">
        <v>128</v>
      </c>
      <c r="B40" s="2" t="s">
        <v>122</v>
      </c>
      <c r="C40" s="19"/>
      <c r="D40" s="27"/>
      <c r="E40" s="32"/>
      <c r="F40" s="34"/>
      <c r="G40" s="32"/>
      <c r="H40" s="27"/>
      <c r="I40" s="32"/>
      <c r="J40" s="34"/>
      <c r="K40" s="32"/>
      <c r="L40" s="34"/>
      <c r="M40" s="47"/>
      <c r="N40" s="41"/>
    </row>
    <row r="41" spans="1:14" ht="25.5" x14ac:dyDescent="0.2">
      <c r="A41" s="1" t="s">
        <v>129</v>
      </c>
      <c r="B41" s="2" t="s">
        <v>130</v>
      </c>
      <c r="C41" s="19"/>
      <c r="D41" s="27"/>
      <c r="E41" s="32"/>
      <c r="F41" s="34"/>
      <c r="G41" s="32"/>
      <c r="H41" s="27"/>
      <c r="I41" s="32"/>
      <c r="J41" s="34"/>
      <c r="K41" s="32"/>
      <c r="L41" s="34"/>
      <c r="M41" s="47"/>
      <c r="N41" s="41"/>
    </row>
    <row r="42" spans="1:14" x14ac:dyDescent="0.2">
      <c r="A42" s="1" t="s">
        <v>131</v>
      </c>
      <c r="B42" s="2" t="s">
        <v>132</v>
      </c>
      <c r="C42" s="19"/>
      <c r="D42" s="27"/>
      <c r="E42" s="32"/>
      <c r="F42" s="34"/>
      <c r="G42" s="32"/>
      <c r="H42" s="27"/>
      <c r="I42" s="32"/>
      <c r="J42" s="34"/>
      <c r="K42" s="32"/>
      <c r="L42" s="34"/>
      <c r="M42" s="47"/>
      <c r="N42" s="41"/>
    </row>
    <row r="43" spans="1:14" x14ac:dyDescent="0.2">
      <c r="A43" s="1" t="s">
        <v>133</v>
      </c>
      <c r="B43" s="2" t="s">
        <v>24</v>
      </c>
      <c r="C43" s="19">
        <v>1436444</v>
      </c>
      <c r="D43" s="27">
        <v>1704048</v>
      </c>
      <c r="E43" s="32">
        <v>1299759</v>
      </c>
      <c r="F43" s="34">
        <v>1521113</v>
      </c>
      <c r="G43" s="32">
        <v>982825</v>
      </c>
      <c r="H43" s="27">
        <v>920893</v>
      </c>
      <c r="I43" s="32">
        <v>833057</v>
      </c>
      <c r="J43" s="34">
        <v>1019833</v>
      </c>
      <c r="K43" s="32">
        <v>1254758</v>
      </c>
      <c r="L43" s="34">
        <v>1500660</v>
      </c>
      <c r="M43" s="47">
        <v>839986</v>
      </c>
      <c r="N43" s="41">
        <v>573111</v>
      </c>
    </row>
    <row r="44" spans="1:14" x14ac:dyDescent="0.2">
      <c r="A44" s="1" t="s">
        <v>134</v>
      </c>
      <c r="B44" s="2" t="s">
        <v>38</v>
      </c>
      <c r="C44" s="19">
        <v>1169896</v>
      </c>
      <c r="D44" s="27">
        <v>1107254</v>
      </c>
      <c r="E44" s="32">
        <v>621045</v>
      </c>
      <c r="F44" s="34">
        <v>700458</v>
      </c>
      <c r="G44" s="32">
        <v>1685956</v>
      </c>
      <c r="H44" s="27">
        <v>1192845</v>
      </c>
      <c r="I44" s="32">
        <v>682436</v>
      </c>
      <c r="J44" s="34">
        <v>1569507</v>
      </c>
      <c r="K44" s="32">
        <v>1908575</v>
      </c>
      <c r="L44" s="34">
        <v>1188072</v>
      </c>
      <c r="M44" s="47">
        <v>873535</v>
      </c>
      <c r="N44" s="41">
        <v>513165</v>
      </c>
    </row>
    <row r="45" spans="1:14" x14ac:dyDescent="0.2">
      <c r="A45" s="1" t="s">
        <v>135</v>
      </c>
      <c r="B45" s="2" t="s">
        <v>136</v>
      </c>
      <c r="C45" s="19"/>
      <c r="D45" s="27"/>
      <c r="E45" s="32"/>
      <c r="F45" s="34"/>
      <c r="G45" s="32"/>
      <c r="H45" s="27"/>
      <c r="I45" s="32"/>
      <c r="J45" s="34"/>
      <c r="K45" s="32"/>
      <c r="L45" s="34">
        <v>412841</v>
      </c>
      <c r="M45" s="47"/>
      <c r="N45" s="41"/>
    </row>
    <row r="46" spans="1:14" x14ac:dyDescent="0.2">
      <c r="A46" s="1" t="s">
        <v>137</v>
      </c>
      <c r="B46" s="2" t="s">
        <v>138</v>
      </c>
      <c r="C46" s="19"/>
      <c r="D46" s="27"/>
      <c r="E46" s="32"/>
      <c r="F46" s="34"/>
      <c r="G46" s="32"/>
      <c r="H46" s="27"/>
      <c r="I46" s="32"/>
      <c r="J46" s="34"/>
      <c r="K46" s="32"/>
      <c r="L46" s="34"/>
      <c r="M46" s="47"/>
      <c r="N46" s="41"/>
    </row>
    <row r="47" spans="1:14" x14ac:dyDescent="0.2">
      <c r="A47" s="1" t="s">
        <v>139</v>
      </c>
      <c r="B47" s="2" t="s">
        <v>140</v>
      </c>
      <c r="C47" s="19"/>
      <c r="D47" s="27"/>
      <c r="E47" s="32"/>
      <c r="F47" s="34"/>
      <c r="G47" s="32"/>
      <c r="H47" s="27"/>
      <c r="I47" s="32"/>
      <c r="J47" s="34"/>
      <c r="K47" s="32"/>
      <c r="L47" s="34"/>
      <c r="M47" s="47"/>
      <c r="N47" s="41"/>
    </row>
    <row r="48" spans="1:14" x14ac:dyDescent="0.2">
      <c r="A48" s="1" t="s">
        <v>141</v>
      </c>
      <c r="B48" s="2" t="s">
        <v>142</v>
      </c>
      <c r="C48" s="19"/>
      <c r="D48" s="27"/>
      <c r="E48" s="32"/>
      <c r="F48" s="34"/>
      <c r="G48" s="32"/>
      <c r="H48" s="27"/>
      <c r="I48" s="32"/>
      <c r="J48" s="34"/>
      <c r="K48" s="32">
        <v>1461253</v>
      </c>
      <c r="L48" s="34"/>
      <c r="M48" s="47"/>
      <c r="N48" s="41"/>
    </row>
    <row r="49" spans="1:14" x14ac:dyDescent="0.2">
      <c r="A49" s="1" t="s">
        <v>143</v>
      </c>
      <c r="B49" s="2" t="s">
        <v>144</v>
      </c>
      <c r="C49" s="19"/>
      <c r="D49" s="27"/>
      <c r="E49" s="32"/>
      <c r="F49" s="34"/>
      <c r="G49" s="32"/>
      <c r="H49" s="27"/>
      <c r="I49" s="32"/>
      <c r="J49" s="34"/>
      <c r="K49" s="32"/>
      <c r="L49" s="34"/>
      <c r="M49" s="47"/>
      <c r="N49" s="41">
        <v>1219700</v>
      </c>
    </row>
    <row r="50" spans="1:14" x14ac:dyDescent="0.2">
      <c r="A50" s="1" t="s">
        <v>145</v>
      </c>
      <c r="B50" s="2" t="s">
        <v>146</v>
      </c>
      <c r="C50" s="19"/>
      <c r="D50" s="27"/>
      <c r="E50" s="32">
        <v>527497</v>
      </c>
      <c r="F50" s="34">
        <v>27763</v>
      </c>
      <c r="G50" s="32"/>
      <c r="H50" s="27">
        <v>583023</v>
      </c>
      <c r="I50" s="32"/>
      <c r="J50" s="34"/>
      <c r="K50" s="32"/>
      <c r="L50" s="34"/>
      <c r="M50" s="47"/>
      <c r="N50" s="41"/>
    </row>
    <row r="51" spans="1:14" x14ac:dyDescent="0.2">
      <c r="A51" s="1" t="s">
        <v>147</v>
      </c>
      <c r="B51" s="2" t="s">
        <v>148</v>
      </c>
      <c r="C51" s="19"/>
      <c r="D51" s="27"/>
      <c r="E51" s="32"/>
      <c r="F51" s="34"/>
      <c r="G51" s="32"/>
      <c r="H51" s="27"/>
      <c r="I51" s="32"/>
      <c r="J51" s="34"/>
      <c r="K51" s="32"/>
      <c r="L51" s="34"/>
      <c r="M51" s="47"/>
      <c r="N51" s="41"/>
    </row>
    <row r="52" spans="1:14" x14ac:dyDescent="0.2">
      <c r="A52" s="1" t="s">
        <v>149</v>
      </c>
      <c r="B52" s="2" t="s">
        <v>150</v>
      </c>
      <c r="C52" s="19">
        <v>1420000</v>
      </c>
      <c r="D52" s="27"/>
      <c r="E52" s="32"/>
      <c r="F52" s="34"/>
      <c r="G52" s="32"/>
      <c r="H52" s="27"/>
      <c r="I52" s="32"/>
      <c r="J52" s="34"/>
      <c r="K52" s="32"/>
      <c r="L52" s="34"/>
      <c r="M52" s="47"/>
      <c r="N52" s="41">
        <v>5200000</v>
      </c>
    </row>
    <row r="53" spans="1:14" x14ac:dyDescent="0.2">
      <c r="A53" s="1" t="s">
        <v>151</v>
      </c>
      <c r="B53" s="2" t="s">
        <v>152</v>
      </c>
      <c r="C53" s="19"/>
      <c r="D53" s="27"/>
      <c r="E53" s="32">
        <v>371584</v>
      </c>
      <c r="F53" s="34">
        <v>23224</v>
      </c>
      <c r="G53" s="32"/>
      <c r="H53" s="27"/>
      <c r="I53" s="32"/>
      <c r="J53" s="34"/>
      <c r="K53" s="32"/>
      <c r="L53" s="34"/>
      <c r="M53" s="47"/>
      <c r="N53" s="41"/>
    </row>
    <row r="54" spans="1:14" s="8" customFormat="1" x14ac:dyDescent="0.2">
      <c r="A54" s="4" t="s">
        <v>153</v>
      </c>
      <c r="B54" s="5" t="s">
        <v>154</v>
      </c>
      <c r="C54" s="7">
        <f t="shared" ref="C54:K54" si="1">SUM(C55:C94)</f>
        <v>4704428</v>
      </c>
      <c r="D54" s="7">
        <f t="shared" si="1"/>
        <v>4523483</v>
      </c>
      <c r="E54" s="7">
        <f t="shared" si="1"/>
        <v>5887768</v>
      </c>
      <c r="F54" s="7">
        <f t="shared" si="1"/>
        <v>4318434</v>
      </c>
      <c r="G54" s="7">
        <f t="shared" si="1"/>
        <v>5436225</v>
      </c>
      <c r="H54" s="7">
        <f t="shared" si="1"/>
        <v>4642783</v>
      </c>
      <c r="I54" s="7">
        <f t="shared" si="1"/>
        <v>5463037</v>
      </c>
      <c r="J54" s="7">
        <f t="shared" si="1"/>
        <v>4578524</v>
      </c>
      <c r="K54" s="7">
        <f t="shared" si="1"/>
        <v>5197188</v>
      </c>
      <c r="L54" s="7">
        <f>SUM(L55:L94)</f>
        <v>5418289</v>
      </c>
      <c r="M54" s="7">
        <f>SUM(M55:M94)</f>
        <v>4441236</v>
      </c>
      <c r="N54" s="7">
        <f>SUM(N55:N94)</f>
        <v>8008314</v>
      </c>
    </row>
    <row r="55" spans="1:14" x14ac:dyDescent="0.2">
      <c r="A55" s="1" t="s">
        <v>155</v>
      </c>
      <c r="B55" s="2" t="s">
        <v>89</v>
      </c>
      <c r="C55" s="19"/>
      <c r="D55" s="27"/>
      <c r="E55" s="32"/>
      <c r="F55" s="34"/>
      <c r="G55" s="32"/>
      <c r="H55" s="27"/>
      <c r="I55" s="32"/>
      <c r="J55" s="34"/>
      <c r="K55" s="32"/>
      <c r="L55" s="34"/>
      <c r="M55" s="47"/>
      <c r="N55" s="41"/>
    </row>
    <row r="56" spans="1:14" x14ac:dyDescent="0.2">
      <c r="A56" s="1" t="s">
        <v>156</v>
      </c>
      <c r="B56" s="2" t="s">
        <v>3</v>
      </c>
      <c r="C56" s="19">
        <v>1465955</v>
      </c>
      <c r="D56" s="27">
        <v>1470830</v>
      </c>
      <c r="E56" s="32">
        <v>1470830</v>
      </c>
      <c r="F56" s="34">
        <v>1470830</v>
      </c>
      <c r="G56" s="32">
        <v>1470830</v>
      </c>
      <c r="H56" s="32">
        <v>1470830</v>
      </c>
      <c r="I56" s="32">
        <v>1470830</v>
      </c>
      <c r="J56" s="34">
        <v>1470830</v>
      </c>
      <c r="K56" s="32">
        <v>1470830</v>
      </c>
      <c r="L56" s="34">
        <v>1470830</v>
      </c>
      <c r="M56" s="47">
        <v>1470830</v>
      </c>
      <c r="N56" s="41">
        <v>1544372</v>
      </c>
    </row>
    <row r="57" spans="1:14" x14ac:dyDescent="0.2">
      <c r="A57" s="1" t="s">
        <v>157</v>
      </c>
      <c r="B57" s="2" t="s">
        <v>92</v>
      </c>
      <c r="C57" s="19"/>
      <c r="D57" s="27"/>
      <c r="E57" s="32"/>
      <c r="F57" s="34"/>
      <c r="G57" s="32"/>
      <c r="H57" s="27"/>
      <c r="I57" s="32"/>
      <c r="J57" s="34"/>
      <c r="K57" s="32"/>
      <c r="L57" s="34"/>
      <c r="M57" s="47"/>
      <c r="N57" s="41"/>
    </row>
    <row r="58" spans="1:14" ht="25.5" x14ac:dyDescent="0.2">
      <c r="A58" s="1" t="s">
        <v>158</v>
      </c>
      <c r="B58" s="2" t="s">
        <v>159</v>
      </c>
      <c r="C58" s="19"/>
      <c r="D58" s="27"/>
      <c r="E58" s="32"/>
      <c r="F58" s="34"/>
      <c r="G58" s="32"/>
      <c r="H58" s="27"/>
      <c r="I58" s="32"/>
      <c r="J58" s="34"/>
      <c r="K58" s="32"/>
      <c r="L58" s="34"/>
      <c r="M58" s="47"/>
      <c r="N58" s="41"/>
    </row>
    <row r="59" spans="1:14" x14ac:dyDescent="0.2">
      <c r="A59" s="1" t="s">
        <v>160</v>
      </c>
      <c r="B59" s="2" t="s">
        <v>94</v>
      </c>
      <c r="C59" s="19"/>
      <c r="D59" s="27"/>
      <c r="E59" s="32"/>
      <c r="F59" s="34"/>
      <c r="G59" s="32"/>
      <c r="H59" s="27"/>
      <c r="I59" s="32"/>
      <c r="J59" s="34"/>
      <c r="K59" s="32"/>
      <c r="L59" s="34"/>
      <c r="M59" s="47"/>
      <c r="N59" s="41"/>
    </row>
    <row r="60" spans="1:14" ht="25.5" x14ac:dyDescent="0.2">
      <c r="A60" s="1" t="s">
        <v>25</v>
      </c>
      <c r="B60" s="2" t="s">
        <v>26</v>
      </c>
      <c r="C60" s="19">
        <v>278163</v>
      </c>
      <c r="D60" s="27">
        <v>278163</v>
      </c>
      <c r="E60" s="32">
        <v>278163</v>
      </c>
      <c r="F60" s="34">
        <v>278163</v>
      </c>
      <c r="G60" s="32">
        <v>278163</v>
      </c>
      <c r="H60" s="27">
        <v>278163</v>
      </c>
      <c r="I60" s="32">
        <v>278163</v>
      </c>
      <c r="J60" s="34">
        <v>278163</v>
      </c>
      <c r="K60" s="32">
        <v>278163</v>
      </c>
      <c r="L60" s="34">
        <v>278163</v>
      </c>
      <c r="M60" s="47">
        <v>278163</v>
      </c>
      <c r="N60" s="41">
        <v>292071</v>
      </c>
    </row>
    <row r="61" spans="1:14" x14ac:dyDescent="0.2">
      <c r="A61" s="1" t="s">
        <v>161</v>
      </c>
      <c r="B61" s="2" t="s">
        <v>98</v>
      </c>
      <c r="C61" s="19"/>
      <c r="D61" s="27"/>
      <c r="E61" s="32"/>
      <c r="F61" s="34"/>
      <c r="G61" s="32"/>
      <c r="H61" s="27"/>
      <c r="I61" s="32"/>
      <c r="J61" s="34"/>
      <c r="K61" s="32"/>
      <c r="L61" s="34"/>
      <c r="M61" s="47"/>
      <c r="N61" s="41"/>
    </row>
    <row r="62" spans="1:14" ht="25.5" x14ac:dyDescent="0.2">
      <c r="A62" s="1" t="s">
        <v>27</v>
      </c>
      <c r="B62" s="2" t="s">
        <v>28</v>
      </c>
      <c r="C62" s="19">
        <v>737454</v>
      </c>
      <c r="D62" s="27">
        <v>739842</v>
      </c>
      <c r="E62" s="32">
        <v>739842</v>
      </c>
      <c r="F62" s="34">
        <v>739842</v>
      </c>
      <c r="G62" s="32">
        <v>739842</v>
      </c>
      <c r="H62" s="32">
        <v>739842</v>
      </c>
      <c r="I62" s="32">
        <v>739842</v>
      </c>
      <c r="J62" s="34">
        <v>739842</v>
      </c>
      <c r="K62" s="32">
        <v>739842</v>
      </c>
      <c r="L62" s="34">
        <v>739842</v>
      </c>
      <c r="M62" s="47">
        <v>739842</v>
      </c>
      <c r="N62" s="41">
        <v>776837</v>
      </c>
    </row>
    <row r="63" spans="1:14" ht="25.5" x14ac:dyDescent="0.2">
      <c r="A63" s="1" t="s">
        <v>162</v>
      </c>
      <c r="B63" s="2" t="s">
        <v>100</v>
      </c>
      <c r="C63" s="19"/>
      <c r="D63" s="27"/>
      <c r="E63" s="32"/>
      <c r="F63" s="34"/>
      <c r="G63" s="32"/>
      <c r="H63" s="27"/>
      <c r="I63" s="32"/>
      <c r="J63" s="34"/>
      <c r="K63" s="32"/>
      <c r="L63" s="34"/>
      <c r="M63" s="47"/>
      <c r="N63" s="41"/>
    </row>
    <row r="64" spans="1:14" x14ac:dyDescent="0.2">
      <c r="A64" s="1" t="s">
        <v>163</v>
      </c>
      <c r="B64" s="2" t="s">
        <v>102</v>
      </c>
      <c r="C64" s="19"/>
      <c r="D64" s="27"/>
      <c r="E64" s="32"/>
      <c r="F64" s="34"/>
      <c r="G64" s="32"/>
      <c r="H64" s="27"/>
      <c r="I64" s="32"/>
      <c r="J64" s="34"/>
      <c r="K64" s="32"/>
      <c r="L64" s="34"/>
      <c r="M64" s="47"/>
      <c r="N64" s="41"/>
    </row>
    <row r="65" spans="1:14" x14ac:dyDescent="0.2">
      <c r="A65" s="1" t="s">
        <v>29</v>
      </c>
      <c r="B65" s="2" t="s">
        <v>30</v>
      </c>
      <c r="C65" s="19">
        <v>370108</v>
      </c>
      <c r="D65" s="27">
        <v>371484</v>
      </c>
      <c r="E65" s="32">
        <v>371484</v>
      </c>
      <c r="F65" s="34">
        <v>371484</v>
      </c>
      <c r="G65" s="32">
        <v>371484</v>
      </c>
      <c r="H65" s="32">
        <v>371484</v>
      </c>
      <c r="I65" s="32">
        <v>371484</v>
      </c>
      <c r="J65" s="34">
        <v>371484</v>
      </c>
      <c r="K65" s="32">
        <v>371484</v>
      </c>
      <c r="L65" s="34">
        <v>371484</v>
      </c>
      <c r="M65" s="47">
        <v>371484</v>
      </c>
      <c r="N65" s="41">
        <v>390060</v>
      </c>
    </row>
    <row r="66" spans="1:14" x14ac:dyDescent="0.2">
      <c r="A66" s="1" t="s">
        <v>164</v>
      </c>
      <c r="B66" s="2" t="s">
        <v>104</v>
      </c>
      <c r="C66" s="19"/>
      <c r="D66" s="27"/>
      <c r="E66" s="32"/>
      <c r="F66" s="34"/>
      <c r="G66" s="32"/>
      <c r="H66" s="27"/>
      <c r="I66" s="32"/>
      <c r="J66" s="34"/>
      <c r="K66" s="32"/>
      <c r="L66" s="34"/>
      <c r="M66" s="47"/>
      <c r="N66" s="41"/>
    </row>
    <row r="67" spans="1:14" ht="25.5" x14ac:dyDescent="0.2">
      <c r="A67" s="1" t="s">
        <v>165</v>
      </c>
      <c r="B67" s="2" t="s">
        <v>13</v>
      </c>
      <c r="C67" s="19"/>
      <c r="D67" s="27"/>
      <c r="E67" s="32"/>
      <c r="F67" s="34"/>
      <c r="G67" s="32"/>
      <c r="H67" s="27"/>
      <c r="I67" s="32"/>
      <c r="J67" s="34"/>
      <c r="K67" s="32"/>
      <c r="L67" s="34"/>
      <c r="M67" s="47"/>
      <c r="N67" s="41"/>
    </row>
    <row r="68" spans="1:14" x14ac:dyDescent="0.2">
      <c r="A68" s="1" t="s">
        <v>166</v>
      </c>
      <c r="B68" s="2" t="s">
        <v>106</v>
      </c>
      <c r="C68" s="19"/>
      <c r="D68" s="27"/>
      <c r="E68" s="32"/>
      <c r="F68" s="34"/>
      <c r="G68" s="32"/>
      <c r="H68" s="27"/>
      <c r="I68" s="32"/>
      <c r="J68" s="34"/>
      <c r="K68" s="32"/>
      <c r="L68" s="34"/>
      <c r="M68" s="47"/>
      <c r="N68" s="41"/>
    </row>
    <row r="69" spans="1:14" x14ac:dyDescent="0.2">
      <c r="A69" s="1" t="s">
        <v>31</v>
      </c>
      <c r="B69" s="2" t="s">
        <v>32</v>
      </c>
      <c r="C69" s="19">
        <v>301622</v>
      </c>
      <c r="D69" s="27">
        <v>302597</v>
      </c>
      <c r="E69" s="32">
        <v>302597</v>
      </c>
      <c r="F69" s="34">
        <v>302597</v>
      </c>
      <c r="G69" s="32">
        <v>302597</v>
      </c>
      <c r="H69" s="27">
        <v>302597</v>
      </c>
      <c r="I69" s="32">
        <v>302597</v>
      </c>
      <c r="J69" s="34">
        <v>302597</v>
      </c>
      <c r="K69" s="32">
        <v>302597</v>
      </c>
      <c r="L69" s="34">
        <v>302597</v>
      </c>
      <c r="M69" s="47">
        <v>302597</v>
      </c>
      <c r="N69" s="41">
        <v>317729</v>
      </c>
    </row>
    <row r="70" spans="1:14" x14ac:dyDescent="0.2">
      <c r="A70" s="1" t="s">
        <v>33</v>
      </c>
      <c r="B70" s="2" t="s">
        <v>34</v>
      </c>
      <c r="C70" s="19">
        <v>171651</v>
      </c>
      <c r="D70" s="27">
        <v>172148</v>
      </c>
      <c r="E70" s="32">
        <v>172148</v>
      </c>
      <c r="F70" s="34">
        <v>46998</v>
      </c>
      <c r="G70" s="32">
        <v>46998</v>
      </c>
      <c r="H70" s="27">
        <v>46998</v>
      </c>
      <c r="I70" s="32">
        <v>46998</v>
      </c>
      <c r="J70" s="34">
        <v>46998</v>
      </c>
      <c r="K70" s="32">
        <v>46998</v>
      </c>
      <c r="L70" s="34">
        <v>46998</v>
      </c>
      <c r="M70" s="47">
        <v>46998</v>
      </c>
      <c r="N70" s="41">
        <v>49345</v>
      </c>
    </row>
    <row r="71" spans="1:14" x14ac:dyDescent="0.2">
      <c r="A71" s="1" t="s">
        <v>35</v>
      </c>
      <c r="B71" s="2" t="s">
        <v>36</v>
      </c>
      <c r="C71" s="19"/>
      <c r="D71" s="27"/>
      <c r="E71" s="32"/>
      <c r="F71" s="34">
        <v>125150</v>
      </c>
      <c r="G71" s="32">
        <v>125150</v>
      </c>
      <c r="H71" s="32">
        <v>125150</v>
      </c>
      <c r="I71" s="32">
        <v>125150</v>
      </c>
      <c r="J71" s="34">
        <v>125150</v>
      </c>
      <c r="K71" s="32">
        <v>125150</v>
      </c>
      <c r="L71" s="34">
        <v>125150</v>
      </c>
      <c r="M71" s="47">
        <v>125150</v>
      </c>
      <c r="N71" s="41">
        <v>131409</v>
      </c>
    </row>
    <row r="72" spans="1:14" x14ac:dyDescent="0.2">
      <c r="A72" s="1" t="s">
        <v>167</v>
      </c>
      <c r="B72" s="2" t="s">
        <v>110</v>
      </c>
      <c r="C72" s="19"/>
      <c r="D72" s="27"/>
      <c r="E72" s="32"/>
      <c r="F72" s="34"/>
      <c r="G72" s="32"/>
      <c r="H72" s="27"/>
      <c r="I72" s="32"/>
      <c r="J72" s="34"/>
      <c r="K72" s="32"/>
      <c r="L72" s="34"/>
      <c r="M72" s="47"/>
      <c r="N72" s="41"/>
    </row>
    <row r="73" spans="1:14" x14ac:dyDescent="0.2">
      <c r="A73" s="1" t="s">
        <v>37</v>
      </c>
      <c r="B73" s="2" t="s">
        <v>21</v>
      </c>
      <c r="C73" s="19">
        <v>446485</v>
      </c>
      <c r="D73" s="27">
        <v>448149</v>
      </c>
      <c r="E73" s="32">
        <v>448149</v>
      </c>
      <c r="F73" s="34">
        <v>448149</v>
      </c>
      <c r="G73" s="32">
        <v>448149</v>
      </c>
      <c r="H73" s="32">
        <v>448149</v>
      </c>
      <c r="I73" s="32">
        <v>448149</v>
      </c>
      <c r="J73" s="34">
        <v>448149</v>
      </c>
      <c r="K73" s="32">
        <v>448149</v>
      </c>
      <c r="L73" s="34">
        <v>448149</v>
      </c>
      <c r="M73" s="47">
        <v>448149</v>
      </c>
      <c r="N73" s="41">
        <v>470559</v>
      </c>
    </row>
    <row r="74" spans="1:14" x14ac:dyDescent="0.2">
      <c r="A74" s="1" t="s">
        <v>168</v>
      </c>
      <c r="B74" s="2" t="s">
        <v>113</v>
      </c>
      <c r="C74" s="19"/>
      <c r="D74" s="27"/>
      <c r="E74" s="32"/>
      <c r="F74" s="34"/>
      <c r="G74" s="32"/>
      <c r="H74" s="27"/>
      <c r="I74" s="32"/>
      <c r="J74" s="34"/>
      <c r="K74" s="32"/>
      <c r="L74" s="34"/>
      <c r="M74" s="47"/>
      <c r="N74" s="41"/>
    </row>
    <row r="75" spans="1:14" x14ac:dyDescent="0.2">
      <c r="A75" s="1" t="s">
        <v>169</v>
      </c>
      <c r="B75" s="2" t="s">
        <v>115</v>
      </c>
      <c r="C75" s="19"/>
      <c r="D75" s="27"/>
      <c r="E75" s="32">
        <v>1122380</v>
      </c>
      <c r="F75" s="34"/>
      <c r="G75" s="32"/>
      <c r="H75" s="27"/>
      <c r="I75" s="32"/>
      <c r="J75" s="34"/>
      <c r="K75" s="32"/>
      <c r="L75" s="34"/>
      <c r="M75" s="47"/>
      <c r="N75" s="41">
        <v>293957</v>
      </c>
    </row>
    <row r="76" spans="1:14" x14ac:dyDescent="0.2">
      <c r="A76" s="1" t="s">
        <v>170</v>
      </c>
      <c r="B76" s="2" t="s">
        <v>23</v>
      </c>
      <c r="C76" s="19">
        <v>45062</v>
      </c>
      <c r="D76" s="27">
        <v>45214</v>
      </c>
      <c r="E76" s="32">
        <v>45214</v>
      </c>
      <c r="F76" s="34">
        <v>45214</v>
      </c>
      <c r="G76" s="32">
        <v>56941</v>
      </c>
      <c r="H76" s="27">
        <v>45214</v>
      </c>
      <c r="I76" s="32">
        <v>56941</v>
      </c>
      <c r="J76" s="34">
        <v>139157</v>
      </c>
      <c r="K76" s="32">
        <v>45214</v>
      </c>
      <c r="L76" s="34">
        <v>-37480</v>
      </c>
      <c r="M76" s="47">
        <v>45214</v>
      </c>
      <c r="N76" s="41">
        <v>82135</v>
      </c>
    </row>
    <row r="77" spans="1:14" x14ac:dyDescent="0.2">
      <c r="A77" s="1" t="s">
        <v>171</v>
      </c>
      <c r="B77" s="2" t="s">
        <v>118</v>
      </c>
      <c r="C77" s="19"/>
      <c r="D77" s="27"/>
      <c r="E77" s="32"/>
      <c r="F77" s="34"/>
      <c r="G77" s="32"/>
      <c r="H77" s="27"/>
      <c r="I77" s="32"/>
      <c r="J77" s="34"/>
      <c r="K77" s="32"/>
      <c r="L77" s="34"/>
      <c r="M77" s="47"/>
      <c r="N77" s="41"/>
    </row>
    <row r="78" spans="1:14" x14ac:dyDescent="0.2">
      <c r="A78" s="1" t="s">
        <v>172</v>
      </c>
      <c r="B78" s="2" t="s">
        <v>120</v>
      </c>
      <c r="C78" s="19"/>
      <c r="D78" s="27"/>
      <c r="E78" s="32"/>
      <c r="F78" s="34"/>
      <c r="G78" s="32"/>
      <c r="H78" s="27"/>
      <c r="I78" s="32"/>
      <c r="J78" s="34"/>
      <c r="K78" s="32"/>
      <c r="L78" s="34"/>
      <c r="M78" s="47"/>
      <c r="N78" s="41"/>
    </row>
    <row r="79" spans="1:14" ht="25.5" x14ac:dyDescent="0.2">
      <c r="A79" s="1" t="s">
        <v>173</v>
      </c>
      <c r="B79" s="2" t="s">
        <v>122</v>
      </c>
      <c r="C79" s="19"/>
      <c r="D79" s="27"/>
      <c r="E79" s="32"/>
      <c r="F79" s="34"/>
      <c r="G79" s="32">
        <v>909096</v>
      </c>
      <c r="H79" s="27"/>
      <c r="I79" s="32">
        <v>909096</v>
      </c>
      <c r="J79" s="34"/>
      <c r="K79" s="32"/>
      <c r="L79" s="34">
        <v>872004</v>
      </c>
      <c r="M79" s="47"/>
      <c r="N79" s="41">
        <v>886536</v>
      </c>
    </row>
    <row r="80" spans="1:14" x14ac:dyDescent="0.2">
      <c r="A80" s="1" t="s">
        <v>174</v>
      </c>
      <c r="B80" s="2" t="s">
        <v>124</v>
      </c>
      <c r="C80" s="19"/>
      <c r="D80" s="27"/>
      <c r="E80" s="32"/>
      <c r="F80" s="34"/>
      <c r="G80" s="32"/>
      <c r="H80" s="27"/>
      <c r="I80" s="32"/>
      <c r="J80" s="34"/>
      <c r="K80" s="32"/>
      <c r="L80" s="34"/>
      <c r="M80" s="47"/>
      <c r="N80" s="41"/>
    </row>
    <row r="81" spans="1:14" ht="25.5" x14ac:dyDescent="0.2">
      <c r="A81" s="1" t="s">
        <v>175</v>
      </c>
      <c r="B81" s="2" t="s">
        <v>176</v>
      </c>
      <c r="C81" s="19"/>
      <c r="D81" s="27"/>
      <c r="E81" s="32"/>
      <c r="F81" s="34"/>
      <c r="G81" s="32">
        <v>167217</v>
      </c>
      <c r="H81" s="27"/>
      <c r="I81" s="32">
        <v>167217</v>
      </c>
      <c r="J81" s="34"/>
      <c r="K81" s="32"/>
      <c r="L81" s="34">
        <v>160623</v>
      </c>
      <c r="M81" s="47"/>
      <c r="N81" s="41">
        <v>163300</v>
      </c>
    </row>
    <row r="82" spans="1:14" x14ac:dyDescent="0.2">
      <c r="A82" s="1" t="s">
        <v>177</v>
      </c>
      <c r="B82" s="2" t="s">
        <v>132</v>
      </c>
      <c r="C82" s="19"/>
      <c r="D82" s="27"/>
      <c r="E82" s="32"/>
      <c r="F82" s="34"/>
      <c r="G82" s="32"/>
      <c r="H82" s="27"/>
      <c r="I82" s="32"/>
      <c r="J82" s="34"/>
      <c r="K82" s="32"/>
      <c r="L82" s="34"/>
      <c r="M82" s="47"/>
      <c r="N82" s="41"/>
    </row>
    <row r="83" spans="1:14" x14ac:dyDescent="0.2">
      <c r="A83" s="1" t="s">
        <v>178</v>
      </c>
      <c r="B83" s="2" t="s">
        <v>24</v>
      </c>
      <c r="C83" s="19">
        <v>288924</v>
      </c>
      <c r="D83" s="27">
        <v>473791</v>
      </c>
      <c r="E83" s="32">
        <v>423242</v>
      </c>
      <c r="F83" s="34">
        <v>357248</v>
      </c>
      <c r="G83" s="32">
        <v>232115</v>
      </c>
      <c r="H83" s="27">
        <v>282908</v>
      </c>
      <c r="I83" s="32">
        <v>255505</v>
      </c>
      <c r="J83" s="34">
        <v>294765</v>
      </c>
      <c r="K83" s="32">
        <v>313040</v>
      </c>
      <c r="L83" s="34">
        <v>300652</v>
      </c>
      <c r="M83" s="47">
        <v>280902</v>
      </c>
      <c r="N83" s="41">
        <v>191469</v>
      </c>
    </row>
    <row r="84" spans="1:14" x14ac:dyDescent="0.2">
      <c r="A84" s="1" t="s">
        <v>179</v>
      </c>
      <c r="B84" s="2" t="s">
        <v>38</v>
      </c>
      <c r="C84" s="19">
        <v>59004</v>
      </c>
      <c r="D84" s="27">
        <v>221265</v>
      </c>
      <c r="E84" s="32">
        <v>309771</v>
      </c>
      <c r="F84" s="34">
        <v>132759</v>
      </c>
      <c r="G84" s="32">
        <v>287643</v>
      </c>
      <c r="H84" s="27">
        <v>420396</v>
      </c>
      <c r="I84" s="32">
        <v>291065</v>
      </c>
      <c r="J84" s="34">
        <v>361389</v>
      </c>
      <c r="K84" s="32">
        <v>560528</v>
      </c>
      <c r="L84" s="34">
        <v>339277</v>
      </c>
      <c r="M84" s="47">
        <v>331907</v>
      </c>
      <c r="N84" s="41">
        <v>199135</v>
      </c>
    </row>
    <row r="85" spans="1:14" x14ac:dyDescent="0.2">
      <c r="A85" s="1" t="s">
        <v>180</v>
      </c>
      <c r="B85" s="2" t="s">
        <v>138</v>
      </c>
      <c r="C85" s="19"/>
      <c r="D85" s="27"/>
      <c r="E85" s="32"/>
      <c r="F85" s="34"/>
      <c r="G85" s="32"/>
      <c r="H85" s="27"/>
      <c r="I85" s="32"/>
      <c r="J85" s="34"/>
      <c r="K85" s="32"/>
      <c r="L85" s="34"/>
      <c r="M85" s="47"/>
      <c r="N85" s="41"/>
    </row>
    <row r="86" spans="1:14" x14ac:dyDescent="0.2">
      <c r="A86" s="1" t="s">
        <v>181</v>
      </c>
      <c r="B86" s="2" t="s">
        <v>140</v>
      </c>
      <c r="C86" s="19"/>
      <c r="D86" s="27"/>
      <c r="E86" s="32"/>
      <c r="F86" s="34"/>
      <c r="G86" s="32"/>
      <c r="H86" s="27"/>
      <c r="I86" s="32"/>
      <c r="J86" s="34"/>
      <c r="K86" s="32"/>
      <c r="L86" s="34"/>
      <c r="M86" s="47"/>
      <c r="N86" s="41"/>
    </row>
    <row r="87" spans="1:14" x14ac:dyDescent="0.2">
      <c r="A87" s="1" t="s">
        <v>182</v>
      </c>
      <c r="B87" s="2" t="s">
        <v>142</v>
      </c>
      <c r="C87" s="19"/>
      <c r="D87" s="27"/>
      <c r="E87" s="32"/>
      <c r="F87" s="34"/>
      <c r="G87" s="32"/>
      <c r="H87" s="27"/>
      <c r="I87" s="32"/>
      <c r="J87" s="34"/>
      <c r="K87" s="32">
        <v>495193</v>
      </c>
      <c r="L87" s="34"/>
      <c r="M87" s="47"/>
      <c r="N87" s="41"/>
    </row>
    <row r="88" spans="1:14" x14ac:dyDescent="0.2">
      <c r="A88" s="1" t="s">
        <v>183</v>
      </c>
      <c r="B88" s="2" t="s">
        <v>144</v>
      </c>
      <c r="C88" s="19"/>
      <c r="D88" s="27"/>
      <c r="E88" s="32"/>
      <c r="F88" s="34"/>
      <c r="G88" s="32"/>
      <c r="H88" s="27"/>
      <c r="I88" s="32"/>
      <c r="J88" s="34"/>
      <c r="K88" s="32"/>
      <c r="L88" s="34"/>
      <c r="M88" s="47"/>
      <c r="N88" s="41">
        <v>419400</v>
      </c>
    </row>
    <row r="89" spans="1:14" x14ac:dyDescent="0.2">
      <c r="A89" s="1" t="s">
        <v>184</v>
      </c>
      <c r="B89" s="2" t="s">
        <v>185</v>
      </c>
      <c r="C89" s="19"/>
      <c r="D89" s="27"/>
      <c r="E89" s="32">
        <v>111052</v>
      </c>
      <c r="F89" s="34"/>
      <c r="G89" s="32"/>
      <c r="H89" s="27">
        <v>111052</v>
      </c>
      <c r="I89" s="32"/>
      <c r="J89" s="34"/>
      <c r="K89" s="32"/>
      <c r="L89" s="34"/>
      <c r="M89" s="47"/>
      <c r="N89" s="41"/>
    </row>
    <row r="90" spans="1:14" x14ac:dyDescent="0.2">
      <c r="A90" s="1" t="s">
        <v>186</v>
      </c>
      <c r="B90" s="2" t="s">
        <v>187</v>
      </c>
      <c r="C90" s="19"/>
      <c r="D90" s="27"/>
      <c r="E90" s="32"/>
      <c r="F90" s="34"/>
      <c r="G90" s="32"/>
      <c r="H90" s="27"/>
      <c r="I90" s="32"/>
      <c r="J90" s="34"/>
      <c r="K90" s="32"/>
      <c r="L90" s="34"/>
      <c r="M90" s="47"/>
      <c r="N90" s="41"/>
    </row>
    <row r="91" spans="1:14" x14ac:dyDescent="0.2">
      <c r="A91" s="1" t="s">
        <v>188</v>
      </c>
      <c r="B91" s="2" t="s">
        <v>150</v>
      </c>
      <c r="C91" s="19">
        <v>540000</v>
      </c>
      <c r="D91" s="27"/>
      <c r="E91" s="32"/>
      <c r="F91" s="34"/>
      <c r="G91" s="32"/>
      <c r="H91" s="27"/>
      <c r="I91" s="32"/>
      <c r="J91" s="34"/>
      <c r="K91" s="32"/>
      <c r="L91" s="34"/>
      <c r="M91" s="47"/>
      <c r="N91" s="41">
        <v>1800000</v>
      </c>
    </row>
    <row r="92" spans="1:14" x14ac:dyDescent="0.2">
      <c r="A92" s="1" t="s">
        <v>189</v>
      </c>
      <c r="B92" s="2" t="s">
        <v>152</v>
      </c>
      <c r="C92" s="19"/>
      <c r="D92" s="27"/>
      <c r="E92" s="32">
        <v>92896</v>
      </c>
      <c r="F92" s="34"/>
      <c r="G92" s="32"/>
      <c r="H92" s="27"/>
      <c r="I92" s="32"/>
      <c r="J92" s="34"/>
      <c r="K92" s="32"/>
      <c r="L92" s="34"/>
      <c r="M92" s="47"/>
      <c r="N92" s="41"/>
    </row>
    <row r="93" spans="1:14" x14ac:dyDescent="0.2">
      <c r="A93" s="1" t="s">
        <v>190</v>
      </c>
      <c r="B93" s="2" t="s">
        <v>102</v>
      </c>
      <c r="C93" s="19"/>
      <c r="D93" s="27"/>
      <c r="E93" s="32"/>
      <c r="F93" s="34"/>
      <c r="G93" s="32"/>
      <c r="H93" s="27"/>
      <c r="I93" s="32"/>
      <c r="J93" s="34"/>
      <c r="K93" s="32"/>
      <c r="L93" s="34"/>
      <c r="M93" s="47"/>
      <c r="N93" s="41"/>
    </row>
    <row r="94" spans="1:14" x14ac:dyDescent="0.2">
      <c r="A94" s="1" t="s">
        <v>191</v>
      </c>
      <c r="B94" s="2" t="s">
        <v>192</v>
      </c>
      <c r="C94" s="19"/>
      <c r="D94" s="27"/>
      <c r="E94" s="32"/>
      <c r="F94" s="34"/>
      <c r="G94" s="32"/>
      <c r="H94" s="27"/>
      <c r="I94" s="32"/>
      <c r="J94" s="34"/>
      <c r="K94" s="32"/>
      <c r="L94" s="34"/>
      <c r="M94" s="47"/>
      <c r="N94" s="41"/>
    </row>
    <row r="95" spans="1:14" s="8" customFormat="1" x14ac:dyDescent="0.2">
      <c r="A95" s="4" t="s">
        <v>193</v>
      </c>
      <c r="B95" s="5" t="s">
        <v>194</v>
      </c>
      <c r="C95" s="7">
        <f>SUM(C96)</f>
        <v>0</v>
      </c>
      <c r="D95" s="7">
        <f>SUM(D96)</f>
        <v>2048889</v>
      </c>
      <c r="E95" s="29">
        <f>E96</f>
        <v>2048889</v>
      </c>
      <c r="F95" s="29">
        <f>F96</f>
        <v>1991111</v>
      </c>
      <c r="G95" s="29">
        <f>G96</f>
        <v>1991111</v>
      </c>
      <c r="H95" s="29">
        <f t="shared" ref="H95:N95" si="2">H96</f>
        <v>1991111</v>
      </c>
      <c r="I95" s="29">
        <f t="shared" si="2"/>
        <v>1991111</v>
      </c>
      <c r="J95" s="29">
        <f t="shared" si="2"/>
        <v>1991111</v>
      </c>
      <c r="K95" s="29">
        <f t="shared" si="2"/>
        <v>1991111</v>
      </c>
      <c r="L95" s="29">
        <f t="shared" si="2"/>
        <v>1991111</v>
      </c>
      <c r="M95" s="29">
        <f>M96</f>
        <v>1991111</v>
      </c>
      <c r="N95" s="29">
        <f t="shared" si="2"/>
        <v>4182223</v>
      </c>
    </row>
    <row r="96" spans="1:14" x14ac:dyDescent="0.2">
      <c r="A96" s="1" t="s">
        <v>195</v>
      </c>
      <c r="B96" s="2" t="s">
        <v>39</v>
      </c>
      <c r="C96" s="19"/>
      <c r="D96" s="27">
        <v>2048889</v>
      </c>
      <c r="E96" s="32">
        <v>2048889</v>
      </c>
      <c r="F96" s="34">
        <v>1991111</v>
      </c>
      <c r="G96" s="32">
        <v>1991111</v>
      </c>
      <c r="H96" s="27">
        <v>1991111</v>
      </c>
      <c r="I96" s="32">
        <v>1991111</v>
      </c>
      <c r="J96" s="34">
        <v>1991111</v>
      </c>
      <c r="K96" s="32">
        <v>1991111</v>
      </c>
      <c r="L96" s="34">
        <v>1991111</v>
      </c>
      <c r="M96" s="47">
        <v>1991111</v>
      </c>
      <c r="N96" s="41">
        <v>4182223</v>
      </c>
    </row>
    <row r="97" spans="1:14" s="8" customFormat="1" ht="25.5" x14ac:dyDescent="0.2">
      <c r="A97" s="4" t="s">
        <v>196</v>
      </c>
      <c r="B97" s="5" t="s">
        <v>40</v>
      </c>
      <c r="C97" s="7"/>
      <c r="D97" s="7">
        <f>SUM(D98:D99)</f>
        <v>1762584</v>
      </c>
      <c r="E97" s="7">
        <f>SUM(E98:E99)</f>
        <v>1547597</v>
      </c>
      <c r="F97" s="7">
        <f t="shared" ref="F97:N97" si="3">SUM(F98:F99)</f>
        <v>0</v>
      </c>
      <c r="G97" s="7">
        <f t="shared" si="3"/>
        <v>0</v>
      </c>
      <c r="H97" s="7">
        <f t="shared" si="3"/>
        <v>0</v>
      </c>
      <c r="I97" s="7">
        <f t="shared" si="3"/>
        <v>0</v>
      </c>
      <c r="J97" s="7">
        <f t="shared" si="3"/>
        <v>0</v>
      </c>
      <c r="K97" s="7">
        <f t="shared" si="3"/>
        <v>0</v>
      </c>
      <c r="L97" s="7">
        <f t="shared" si="3"/>
        <v>0</v>
      </c>
      <c r="M97" s="7">
        <f t="shared" si="3"/>
        <v>0</v>
      </c>
      <c r="N97" s="7">
        <f t="shared" si="3"/>
        <v>1513858</v>
      </c>
    </row>
    <row r="98" spans="1:14" s="8" customFormat="1" x14ac:dyDescent="0.2">
      <c r="A98" s="69" t="s">
        <v>579</v>
      </c>
      <c r="B98" s="68" t="s">
        <v>580</v>
      </c>
      <c r="C98" s="19"/>
      <c r="D98" s="27">
        <v>1360185</v>
      </c>
      <c r="E98" s="19">
        <v>1223691</v>
      </c>
      <c r="F98" s="27"/>
      <c r="G98" s="19"/>
      <c r="H98" s="27"/>
      <c r="I98" s="19"/>
      <c r="J98" s="27"/>
      <c r="K98" s="19"/>
      <c r="L98" s="27"/>
      <c r="M98" s="19"/>
      <c r="N98" s="27">
        <v>1167382</v>
      </c>
    </row>
    <row r="99" spans="1:14" s="8" customFormat="1" x14ac:dyDescent="0.2">
      <c r="A99" s="69" t="s">
        <v>581</v>
      </c>
      <c r="B99" s="68" t="s">
        <v>602</v>
      </c>
      <c r="C99" s="19"/>
      <c r="D99" s="27">
        <v>402399</v>
      </c>
      <c r="E99" s="19">
        <v>323906</v>
      </c>
      <c r="F99" s="27"/>
      <c r="G99" s="19"/>
      <c r="H99" s="27"/>
      <c r="I99" s="19"/>
      <c r="J99" s="27"/>
      <c r="K99" s="19"/>
      <c r="L99" s="27"/>
      <c r="M99" s="19"/>
      <c r="N99" s="27">
        <v>346476</v>
      </c>
    </row>
    <row r="100" spans="1:14" s="8" customFormat="1" x14ac:dyDescent="0.2">
      <c r="A100" s="4" t="s">
        <v>197</v>
      </c>
      <c r="B100" s="5" t="s">
        <v>198</v>
      </c>
      <c r="C100" s="7">
        <f>SUM(C101:C104)</f>
        <v>6565743</v>
      </c>
      <c r="D100" s="7">
        <f t="shared" ref="D100:N100" si="4">SUM(D101:D104)</f>
        <v>22699940</v>
      </c>
      <c r="E100" s="7">
        <f t="shared" si="4"/>
        <v>17645506</v>
      </c>
      <c r="F100" s="7">
        <f t="shared" si="4"/>
        <v>17452605</v>
      </c>
      <c r="G100" s="7">
        <f>SUM(G101:G104)</f>
        <v>18067265</v>
      </c>
      <c r="H100" s="7">
        <f t="shared" si="4"/>
        <v>18168998</v>
      </c>
      <c r="I100" s="7">
        <f t="shared" si="4"/>
        <v>18986681</v>
      </c>
      <c r="J100" s="7">
        <f t="shared" si="4"/>
        <v>18483847</v>
      </c>
      <c r="K100" s="7">
        <f t="shared" si="4"/>
        <v>18585299</v>
      </c>
      <c r="L100" s="7">
        <f t="shared" si="4"/>
        <v>19246006</v>
      </c>
      <c r="M100" s="7">
        <f>SUM(M101:M104)</f>
        <v>19345836</v>
      </c>
      <c r="N100" s="7">
        <f t="shared" si="4"/>
        <v>45501918</v>
      </c>
    </row>
    <row r="101" spans="1:14" x14ac:dyDescent="0.2">
      <c r="A101" s="1" t="s">
        <v>606</v>
      </c>
      <c r="B101" s="2" t="s">
        <v>200</v>
      </c>
      <c r="C101" s="18">
        <v>2315866</v>
      </c>
      <c r="D101" s="27">
        <v>2880360</v>
      </c>
      <c r="E101" s="32">
        <v>2880360</v>
      </c>
      <c r="F101" s="34">
        <v>2886120</v>
      </c>
      <c r="G101" s="32">
        <v>2889000</v>
      </c>
      <c r="H101" s="27">
        <v>2900592</v>
      </c>
      <c r="I101" s="32">
        <v>2886120</v>
      </c>
      <c r="J101" s="34">
        <v>2792177</v>
      </c>
      <c r="K101" s="32">
        <v>2903472</v>
      </c>
      <c r="L101" s="34">
        <v>3006127</v>
      </c>
      <c r="M101" s="47">
        <v>2796432</v>
      </c>
      <c r="N101" s="41">
        <v>5868216</v>
      </c>
    </row>
    <row r="102" spans="1:14" ht="25.5" x14ac:dyDescent="0.2">
      <c r="A102" s="1" t="s">
        <v>574</v>
      </c>
      <c r="B102" s="2" t="s">
        <v>575</v>
      </c>
      <c r="C102" s="18">
        <v>850002</v>
      </c>
      <c r="D102" s="27">
        <v>187800</v>
      </c>
      <c r="E102" s="32"/>
      <c r="F102" s="34">
        <v>116594</v>
      </c>
      <c r="G102" s="32"/>
      <c r="H102" s="27"/>
      <c r="I102" s="32"/>
      <c r="J102" s="34"/>
      <c r="K102" s="32"/>
      <c r="L102" s="34">
        <v>825682</v>
      </c>
      <c r="M102" s="47"/>
      <c r="N102" s="41">
        <v>-400</v>
      </c>
    </row>
    <row r="103" spans="1:14" x14ac:dyDescent="0.2">
      <c r="A103" s="1" t="s">
        <v>576</v>
      </c>
      <c r="B103" s="2" t="s">
        <v>467</v>
      </c>
      <c r="C103" s="18">
        <v>29875</v>
      </c>
      <c r="D103" s="27">
        <v>37157</v>
      </c>
      <c r="E103" s="32">
        <v>37157</v>
      </c>
      <c r="F103" s="34">
        <v>37231</v>
      </c>
      <c r="G103" s="32">
        <v>37268</v>
      </c>
      <c r="H103" s="27">
        <v>37418</v>
      </c>
      <c r="I103" s="32">
        <v>37231</v>
      </c>
      <c r="J103" s="34">
        <v>37231</v>
      </c>
      <c r="K103" s="32">
        <v>37455</v>
      </c>
      <c r="L103" s="34">
        <v>37566</v>
      </c>
      <c r="M103" s="47">
        <v>36074</v>
      </c>
      <c r="N103" s="41">
        <v>75700</v>
      </c>
    </row>
    <row r="104" spans="1:14" x14ac:dyDescent="0.2">
      <c r="A104" s="1" t="s">
        <v>201</v>
      </c>
      <c r="B104" s="2" t="s">
        <v>41</v>
      </c>
      <c r="C104" s="19">
        <v>3370000</v>
      </c>
      <c r="D104" s="27">
        <v>19594623</v>
      </c>
      <c r="E104" s="32">
        <v>14727989</v>
      </c>
      <c r="F104" s="34">
        <v>14412660</v>
      </c>
      <c r="G104" s="32">
        <v>15140997</v>
      </c>
      <c r="H104" s="27">
        <v>15230988</v>
      </c>
      <c r="I104" s="32">
        <v>16063330</v>
      </c>
      <c r="J104" s="34">
        <v>15654439</v>
      </c>
      <c r="K104" s="32">
        <v>15644372</v>
      </c>
      <c r="L104" s="34">
        <v>15376631</v>
      </c>
      <c r="M104" s="47">
        <v>16513330</v>
      </c>
      <c r="N104" s="41">
        <v>39558402</v>
      </c>
    </row>
    <row r="105" spans="1:14" s="8" customFormat="1" x14ac:dyDescent="0.2">
      <c r="A105" s="4" t="s">
        <v>202</v>
      </c>
      <c r="B105" s="5" t="s">
        <v>203</v>
      </c>
      <c r="C105" s="7">
        <f>SUM(C106:C108)</f>
        <v>0</v>
      </c>
      <c r="D105" s="7">
        <f t="shared" ref="D105:N105" si="5">SUM(D106:D108)</f>
        <v>298915</v>
      </c>
      <c r="E105" s="7">
        <f t="shared" si="5"/>
        <v>0</v>
      </c>
      <c r="F105" s="7">
        <f t="shared" si="5"/>
        <v>54100</v>
      </c>
      <c r="G105" s="7">
        <f>SUM(G106:G108)</f>
        <v>149449</v>
      </c>
      <c r="H105" s="7">
        <f t="shared" si="5"/>
        <v>0</v>
      </c>
      <c r="I105" s="7">
        <f t="shared" si="5"/>
        <v>11300</v>
      </c>
      <c r="J105" s="7">
        <f t="shared" si="5"/>
        <v>10800</v>
      </c>
      <c r="K105" s="7">
        <f t="shared" si="5"/>
        <v>188980</v>
      </c>
      <c r="L105" s="7">
        <f t="shared" si="5"/>
        <v>309123</v>
      </c>
      <c r="M105" s="7">
        <f>SUM(M106:M108)</f>
        <v>2264437</v>
      </c>
      <c r="N105" s="7">
        <f t="shared" si="5"/>
        <v>836261</v>
      </c>
    </row>
    <row r="106" spans="1:14" x14ac:dyDescent="0.2">
      <c r="A106" s="1" t="s">
        <v>204</v>
      </c>
      <c r="B106" s="2" t="s">
        <v>205</v>
      </c>
      <c r="C106" s="19"/>
      <c r="D106" s="27"/>
      <c r="E106" s="32"/>
      <c r="F106" s="34"/>
      <c r="G106" s="32"/>
      <c r="H106" s="27"/>
      <c r="I106" s="32"/>
      <c r="J106" s="34"/>
      <c r="K106" s="32"/>
      <c r="L106" s="34"/>
      <c r="M106" s="47"/>
      <c r="N106" s="41"/>
    </row>
    <row r="107" spans="1:14" x14ac:dyDescent="0.2">
      <c r="A107" s="1" t="s">
        <v>206</v>
      </c>
      <c r="B107" s="2" t="s">
        <v>42</v>
      </c>
      <c r="C107" s="19"/>
      <c r="D107" s="27">
        <v>298915</v>
      </c>
      <c r="E107" s="32"/>
      <c r="F107" s="34">
        <v>54100</v>
      </c>
      <c r="G107" s="32">
        <v>149449</v>
      </c>
      <c r="H107" s="27"/>
      <c r="I107" s="32">
        <v>11300</v>
      </c>
      <c r="J107" s="34">
        <v>10800</v>
      </c>
      <c r="K107" s="32">
        <v>188980</v>
      </c>
      <c r="L107" s="34">
        <v>309123</v>
      </c>
      <c r="M107" s="47">
        <v>2264437</v>
      </c>
      <c r="N107" s="41">
        <v>836261</v>
      </c>
    </row>
    <row r="108" spans="1:14" x14ac:dyDescent="0.2">
      <c r="A108" s="1" t="s">
        <v>207</v>
      </c>
      <c r="B108" s="2" t="s">
        <v>208</v>
      </c>
      <c r="C108" s="19"/>
      <c r="D108" s="27"/>
      <c r="E108" s="32"/>
      <c r="F108" s="34"/>
      <c r="G108" s="32"/>
      <c r="H108" s="27"/>
      <c r="I108" s="32"/>
      <c r="J108" s="34"/>
      <c r="K108" s="32"/>
      <c r="L108" s="34"/>
      <c r="M108" s="47"/>
      <c r="N108" s="41"/>
    </row>
    <row r="109" spans="1:14" s="8" customFormat="1" x14ac:dyDescent="0.2">
      <c r="A109" s="4" t="s">
        <v>209</v>
      </c>
      <c r="B109" s="5" t="s">
        <v>210</v>
      </c>
      <c r="C109" s="7">
        <f>SUM(C110:C112)</f>
        <v>0</v>
      </c>
      <c r="D109" s="7">
        <f t="shared" ref="D109:N109" si="6">SUM(D110:D112)</f>
        <v>0</v>
      </c>
      <c r="E109" s="7">
        <f t="shared" si="6"/>
        <v>68901</v>
      </c>
      <c r="F109" s="7">
        <f t="shared" si="6"/>
        <v>0</v>
      </c>
      <c r="G109" s="7">
        <f>SUM(G110:G112)</f>
        <v>307803</v>
      </c>
      <c r="H109" s="7">
        <f t="shared" si="6"/>
        <v>0</v>
      </c>
      <c r="I109" s="7">
        <f t="shared" si="6"/>
        <v>0</v>
      </c>
      <c r="J109" s="7">
        <f t="shared" si="6"/>
        <v>826346</v>
      </c>
      <c r="K109" s="7">
        <f t="shared" si="6"/>
        <v>0</v>
      </c>
      <c r="L109" s="7">
        <f t="shared" si="6"/>
        <v>115668</v>
      </c>
      <c r="M109" s="7">
        <f>SUM(M110:M112)</f>
        <v>2261714</v>
      </c>
      <c r="N109" s="7">
        <f t="shared" si="6"/>
        <v>4447850</v>
      </c>
    </row>
    <row r="110" spans="1:14" x14ac:dyDescent="0.2">
      <c r="A110" s="1" t="s">
        <v>211</v>
      </c>
      <c r="B110" s="2" t="s">
        <v>212</v>
      </c>
      <c r="C110" s="19"/>
      <c r="D110" s="27"/>
      <c r="E110" s="32"/>
      <c r="F110" s="34"/>
      <c r="G110" s="32"/>
      <c r="H110" s="27"/>
      <c r="I110" s="32"/>
      <c r="J110" s="34"/>
      <c r="K110" s="32"/>
      <c r="L110" s="34"/>
      <c r="M110" s="47"/>
      <c r="N110" s="41"/>
    </row>
    <row r="111" spans="1:14" x14ac:dyDescent="0.2">
      <c r="A111" s="1" t="s">
        <v>213</v>
      </c>
      <c r="B111" s="2" t="s">
        <v>214</v>
      </c>
      <c r="C111" s="19"/>
      <c r="D111" s="27"/>
      <c r="E111" s="32">
        <v>68901</v>
      </c>
      <c r="F111" s="34"/>
      <c r="G111" s="32">
        <v>307803</v>
      </c>
      <c r="H111" s="27"/>
      <c r="I111" s="32"/>
      <c r="J111" s="34">
        <v>447926</v>
      </c>
      <c r="K111" s="32"/>
      <c r="L111" s="34">
        <v>115668</v>
      </c>
      <c r="M111" s="47">
        <v>2261714</v>
      </c>
      <c r="N111" s="41">
        <v>3273762</v>
      </c>
    </row>
    <row r="112" spans="1:14" x14ac:dyDescent="0.2">
      <c r="A112" s="1" t="s">
        <v>215</v>
      </c>
      <c r="B112" s="2" t="s">
        <v>216</v>
      </c>
      <c r="C112" s="19"/>
      <c r="D112" s="27"/>
      <c r="E112" s="32"/>
      <c r="F112" s="34"/>
      <c r="G112" s="32"/>
      <c r="H112" s="27"/>
      <c r="I112" s="32"/>
      <c r="J112" s="34">
        <v>378420</v>
      </c>
      <c r="K112" s="32"/>
      <c r="L112" s="34"/>
      <c r="M112" s="47"/>
      <c r="N112" s="41">
        <v>1174088</v>
      </c>
    </row>
    <row r="113" spans="1:14" x14ac:dyDescent="0.2">
      <c r="A113" s="4" t="s">
        <v>217</v>
      </c>
      <c r="B113" s="5" t="s">
        <v>218</v>
      </c>
      <c r="C113" s="7">
        <f>SUM(C114:C119)</f>
        <v>20000</v>
      </c>
      <c r="D113" s="7">
        <f t="shared" ref="D113:N113" si="7">SUM(D114:D119)</f>
        <v>1121203</v>
      </c>
      <c r="E113" s="7">
        <f t="shared" si="7"/>
        <v>10000000</v>
      </c>
      <c r="F113" s="7">
        <f t="shared" si="7"/>
        <v>20000</v>
      </c>
      <c r="G113" s="7">
        <f>SUM(G114:G119)</f>
        <v>7147649</v>
      </c>
      <c r="H113" s="7">
        <f t="shared" si="7"/>
        <v>0</v>
      </c>
      <c r="I113" s="7">
        <f t="shared" si="7"/>
        <v>0</v>
      </c>
      <c r="J113" s="7">
        <f t="shared" si="7"/>
        <v>255750</v>
      </c>
      <c r="K113" s="7">
        <f t="shared" si="7"/>
        <v>0</v>
      </c>
      <c r="L113" s="7">
        <f t="shared" si="7"/>
        <v>17274150</v>
      </c>
      <c r="M113" s="7">
        <f>SUM(M114:M119)</f>
        <v>109000</v>
      </c>
      <c r="N113" s="7">
        <f t="shared" si="7"/>
        <v>4248000</v>
      </c>
    </row>
    <row r="114" spans="1:14" x14ac:dyDescent="0.2">
      <c r="A114" s="1" t="s">
        <v>219</v>
      </c>
      <c r="B114" s="2" t="s">
        <v>220</v>
      </c>
      <c r="C114" s="19">
        <v>20000</v>
      </c>
      <c r="D114" s="27">
        <v>1121203</v>
      </c>
      <c r="E114" s="32">
        <v>3000000</v>
      </c>
      <c r="F114" s="34">
        <v>20000</v>
      </c>
      <c r="G114" s="32">
        <v>7000000</v>
      </c>
      <c r="H114" s="27"/>
      <c r="I114" s="32"/>
      <c r="J114" s="34">
        <v>210000</v>
      </c>
      <c r="K114" s="32"/>
      <c r="L114" s="34">
        <v>17182650</v>
      </c>
      <c r="M114" s="47">
        <v>109000</v>
      </c>
      <c r="N114" s="41">
        <v>4134250</v>
      </c>
    </row>
    <row r="115" spans="1:14" ht="25.5" x14ac:dyDescent="0.2">
      <c r="A115" s="1" t="s">
        <v>225</v>
      </c>
      <c r="B115" s="2" t="s">
        <v>43</v>
      </c>
      <c r="C115" s="19"/>
      <c r="D115" s="27"/>
      <c r="E115" s="32">
        <v>7000000</v>
      </c>
      <c r="F115" s="34"/>
      <c r="G115" s="32">
        <v>147649</v>
      </c>
      <c r="H115" s="27"/>
      <c r="I115" s="32"/>
      <c r="J115" s="34">
        <v>45750</v>
      </c>
      <c r="K115" s="32"/>
      <c r="L115" s="34">
        <v>91500</v>
      </c>
      <c r="M115" s="47"/>
      <c r="N115" s="41">
        <v>113750</v>
      </c>
    </row>
    <row r="116" spans="1:14" x14ac:dyDescent="0.2">
      <c r="A116" s="1" t="s">
        <v>226</v>
      </c>
      <c r="B116" s="2" t="s">
        <v>222</v>
      </c>
      <c r="C116" s="19"/>
      <c r="D116" s="27"/>
      <c r="E116" s="32"/>
      <c r="F116" s="34"/>
      <c r="G116" s="32"/>
      <c r="H116" s="27"/>
      <c r="I116" s="32"/>
      <c r="J116" s="34"/>
      <c r="K116" s="32"/>
      <c r="L116" s="34"/>
      <c r="M116" s="47"/>
      <c r="N116" s="41"/>
    </row>
    <row r="117" spans="1:14" x14ac:dyDescent="0.2">
      <c r="A117" s="1" t="s">
        <v>227</v>
      </c>
      <c r="B117" s="2" t="s">
        <v>224</v>
      </c>
      <c r="C117" s="19"/>
      <c r="D117" s="27"/>
      <c r="E117" s="32"/>
      <c r="F117" s="34"/>
      <c r="G117" s="32"/>
      <c r="H117" s="27"/>
      <c r="I117" s="32"/>
      <c r="J117" s="34"/>
      <c r="K117" s="32"/>
      <c r="L117" s="34"/>
      <c r="M117" s="47"/>
      <c r="N117" s="41"/>
    </row>
    <row r="118" spans="1:14" x14ac:dyDescent="0.2">
      <c r="A118" s="1" t="s">
        <v>228</v>
      </c>
      <c r="B118" s="2" t="s">
        <v>229</v>
      </c>
      <c r="C118" s="19"/>
      <c r="D118" s="27"/>
      <c r="E118" s="32"/>
      <c r="F118" s="34"/>
      <c r="G118" s="32"/>
      <c r="H118" s="27"/>
      <c r="I118" s="32"/>
      <c r="J118" s="34"/>
      <c r="K118" s="32"/>
      <c r="L118" s="34"/>
      <c r="M118" s="47"/>
      <c r="N118" s="41"/>
    </row>
    <row r="119" spans="1:14" x14ac:dyDescent="0.2">
      <c r="A119" s="1" t="s">
        <v>230</v>
      </c>
      <c r="B119" s="2" t="s">
        <v>231</v>
      </c>
      <c r="C119" s="19"/>
      <c r="D119" s="27"/>
      <c r="E119" s="32"/>
      <c r="F119" s="34"/>
      <c r="G119" s="32"/>
      <c r="H119" s="27"/>
      <c r="I119" s="32"/>
      <c r="J119" s="34"/>
      <c r="K119" s="32"/>
      <c r="L119" s="34"/>
      <c r="M119" s="47"/>
      <c r="N119" s="41"/>
    </row>
    <row r="120" spans="1:14" s="8" customFormat="1" x14ac:dyDescent="0.2">
      <c r="A120" s="4" t="s">
        <v>232</v>
      </c>
      <c r="B120" s="5" t="s">
        <v>233</v>
      </c>
      <c r="C120" s="7">
        <f>SUM(C121:C136)</f>
        <v>56900</v>
      </c>
      <c r="D120" s="7">
        <f>SUM(D121:D136)</f>
        <v>8599482</v>
      </c>
      <c r="E120" s="7">
        <f>+E121+E122+E129+E132</f>
        <v>792134</v>
      </c>
      <c r="F120" s="7">
        <f t="shared" ref="F120:N120" si="8">SUM(F121:F136)</f>
        <v>5226665</v>
      </c>
      <c r="G120" s="7">
        <f>SUM(G121:G136)</f>
        <v>6797185</v>
      </c>
      <c r="H120" s="7">
        <f t="shared" si="8"/>
        <v>327960</v>
      </c>
      <c r="I120" s="7">
        <f t="shared" si="8"/>
        <v>1711726</v>
      </c>
      <c r="J120" s="7">
        <f t="shared" si="8"/>
        <v>4739224</v>
      </c>
      <c r="K120" s="7">
        <f t="shared" si="8"/>
        <v>133786</v>
      </c>
      <c r="L120" s="7">
        <f t="shared" si="8"/>
        <v>4405909</v>
      </c>
      <c r="M120" s="7">
        <f>SUM(M121:M136)</f>
        <v>1854087</v>
      </c>
      <c r="N120" s="7">
        <f t="shared" si="8"/>
        <v>7939038</v>
      </c>
    </row>
    <row r="121" spans="1:14" x14ac:dyDescent="0.2">
      <c r="A121" s="1" t="s">
        <v>234</v>
      </c>
      <c r="B121" s="2" t="s">
        <v>44</v>
      </c>
      <c r="C121" s="19"/>
      <c r="D121" s="27">
        <v>1212830</v>
      </c>
      <c r="E121" s="32">
        <v>581640</v>
      </c>
      <c r="F121" s="34">
        <v>1307892</v>
      </c>
      <c r="G121" s="32">
        <v>494041</v>
      </c>
      <c r="H121" s="27">
        <v>51301</v>
      </c>
      <c r="I121" s="32">
        <v>728021</v>
      </c>
      <c r="J121" s="34">
        <v>1525586</v>
      </c>
      <c r="K121" s="32"/>
      <c r="L121" s="34">
        <v>5395</v>
      </c>
      <c r="M121" s="47">
        <v>1134991</v>
      </c>
      <c r="N121" s="41">
        <v>1475282</v>
      </c>
    </row>
    <row r="122" spans="1:14" x14ac:dyDescent="0.2">
      <c r="A122" s="1" t="s">
        <v>235</v>
      </c>
      <c r="B122" s="2" t="s">
        <v>45</v>
      </c>
      <c r="C122" s="19">
        <v>56900</v>
      </c>
      <c r="D122" s="27">
        <v>56100</v>
      </c>
      <c r="E122" s="32">
        <v>61500</v>
      </c>
      <c r="F122" s="34">
        <v>62680</v>
      </c>
      <c r="G122" s="32">
        <v>61320</v>
      </c>
      <c r="H122" s="27">
        <v>63030</v>
      </c>
      <c r="I122" s="32"/>
      <c r="J122" s="34">
        <v>62320</v>
      </c>
      <c r="K122" s="32">
        <v>123790</v>
      </c>
      <c r="L122" s="34">
        <v>67520</v>
      </c>
      <c r="M122" s="47"/>
      <c r="N122" s="41">
        <v>135650</v>
      </c>
    </row>
    <row r="123" spans="1:14" x14ac:dyDescent="0.2">
      <c r="A123" s="1" t="s">
        <v>236</v>
      </c>
      <c r="B123" s="2" t="s">
        <v>237</v>
      </c>
      <c r="C123" s="19"/>
      <c r="D123" s="27"/>
      <c r="E123" s="32"/>
      <c r="F123" s="34"/>
      <c r="G123" s="32"/>
      <c r="H123" s="27"/>
      <c r="I123" s="32"/>
      <c r="J123" s="34"/>
      <c r="K123" s="32"/>
      <c r="L123" s="34"/>
      <c r="M123" s="47"/>
      <c r="N123" s="41"/>
    </row>
    <row r="124" spans="1:14" x14ac:dyDescent="0.2">
      <c r="A124" s="1" t="s">
        <v>238</v>
      </c>
      <c r="B124" s="2" t="s">
        <v>239</v>
      </c>
      <c r="C124" s="19"/>
      <c r="D124" s="27">
        <v>10000</v>
      </c>
      <c r="E124" s="32"/>
      <c r="F124" s="34"/>
      <c r="G124" s="32"/>
      <c r="H124" s="27"/>
      <c r="I124" s="32"/>
      <c r="J124" s="34"/>
      <c r="K124" s="32"/>
      <c r="L124" s="34"/>
      <c r="M124" s="47"/>
      <c r="N124" s="41"/>
    </row>
    <row r="125" spans="1:14" x14ac:dyDescent="0.2">
      <c r="A125" s="1" t="s">
        <v>240</v>
      </c>
      <c r="B125" s="2" t="s">
        <v>241</v>
      </c>
      <c r="C125" s="19"/>
      <c r="D125" s="27"/>
      <c r="E125" s="32"/>
      <c r="F125" s="34"/>
      <c r="G125" s="32"/>
      <c r="H125" s="27"/>
      <c r="I125" s="32"/>
      <c r="J125" s="34"/>
      <c r="K125" s="32"/>
      <c r="L125" s="34"/>
      <c r="M125" s="47"/>
      <c r="N125" s="41"/>
    </row>
    <row r="126" spans="1:14" x14ac:dyDescent="0.2">
      <c r="A126" s="1" t="s">
        <v>242</v>
      </c>
      <c r="B126" s="2" t="s">
        <v>243</v>
      </c>
      <c r="C126" s="19"/>
      <c r="D126" s="27"/>
      <c r="E126" s="32"/>
      <c r="F126" s="34">
        <v>220209</v>
      </c>
      <c r="G126" s="32"/>
      <c r="H126" s="27"/>
      <c r="I126" s="32"/>
      <c r="J126" s="34"/>
      <c r="K126" s="32"/>
      <c r="L126" s="34">
        <v>160662</v>
      </c>
      <c r="M126" s="47"/>
      <c r="N126" s="41"/>
    </row>
    <row r="127" spans="1:14" x14ac:dyDescent="0.2">
      <c r="A127" s="1" t="s">
        <v>244</v>
      </c>
      <c r="B127" s="2" t="s">
        <v>46</v>
      </c>
      <c r="C127" s="19"/>
      <c r="D127" s="27">
        <v>405235</v>
      </c>
      <c r="E127" s="32"/>
      <c r="F127" s="34">
        <v>366912</v>
      </c>
      <c r="G127" s="32"/>
      <c r="H127" s="27"/>
      <c r="I127" s="32"/>
      <c r="J127" s="34">
        <v>686337</v>
      </c>
      <c r="K127" s="32"/>
      <c r="L127" s="34"/>
      <c r="M127" s="47"/>
      <c r="N127" s="41">
        <v>241329</v>
      </c>
    </row>
    <row r="128" spans="1:14" x14ac:dyDescent="0.2">
      <c r="A128" s="1" t="s">
        <v>245</v>
      </c>
      <c r="B128" s="2" t="s">
        <v>246</v>
      </c>
      <c r="C128" s="19"/>
      <c r="D128" s="27"/>
      <c r="E128" s="32"/>
      <c r="F128" s="34"/>
      <c r="G128" s="32"/>
      <c r="H128" s="27"/>
      <c r="I128" s="32"/>
      <c r="J128" s="34"/>
      <c r="K128" s="32"/>
      <c r="L128" s="34"/>
      <c r="M128" s="47"/>
      <c r="N128" s="41"/>
    </row>
    <row r="129" spans="1:14" x14ac:dyDescent="0.2">
      <c r="A129" s="1" t="s">
        <v>247</v>
      </c>
      <c r="B129" s="2" t="s">
        <v>47</v>
      </c>
      <c r="C129" s="19"/>
      <c r="D129" s="27">
        <v>440880</v>
      </c>
      <c r="E129" s="32">
        <v>96723</v>
      </c>
      <c r="F129" s="34">
        <v>385733</v>
      </c>
      <c r="G129" s="32">
        <v>94667</v>
      </c>
      <c r="H129" s="27"/>
      <c r="I129" s="32"/>
      <c r="J129" s="34">
        <v>103726</v>
      </c>
      <c r="K129" s="32"/>
      <c r="L129" s="34">
        <v>87584</v>
      </c>
      <c r="M129" s="47"/>
      <c r="N129" s="41">
        <v>68273</v>
      </c>
    </row>
    <row r="130" spans="1:14" ht="25.5" x14ac:dyDescent="0.2">
      <c r="A130" s="1" t="s">
        <v>248</v>
      </c>
      <c r="B130" s="2" t="s">
        <v>48</v>
      </c>
      <c r="C130" s="19"/>
      <c r="D130" s="27"/>
      <c r="E130" s="32"/>
      <c r="F130" s="34">
        <v>78980</v>
      </c>
      <c r="G130" s="32">
        <v>119200</v>
      </c>
      <c r="H130" s="27"/>
      <c r="I130" s="32">
        <v>211569</v>
      </c>
      <c r="J130" s="34">
        <v>282698</v>
      </c>
      <c r="K130" s="32"/>
      <c r="L130" s="34">
        <v>358257</v>
      </c>
      <c r="M130" s="47"/>
      <c r="N130" s="41">
        <v>43081</v>
      </c>
    </row>
    <row r="131" spans="1:14" ht="25.5" x14ac:dyDescent="0.2">
      <c r="A131" s="1" t="s">
        <v>249</v>
      </c>
      <c r="B131" s="2" t="s">
        <v>250</v>
      </c>
      <c r="C131" s="19"/>
      <c r="D131" s="27"/>
      <c r="E131" s="32"/>
      <c r="F131" s="34">
        <v>89250</v>
      </c>
      <c r="G131" s="32"/>
      <c r="H131" s="27"/>
      <c r="I131" s="32"/>
      <c r="J131" s="34">
        <v>797700</v>
      </c>
      <c r="K131" s="32"/>
      <c r="L131" s="34">
        <v>1638525</v>
      </c>
      <c r="M131" s="47"/>
      <c r="N131" s="41">
        <v>304650</v>
      </c>
    </row>
    <row r="132" spans="1:14" x14ac:dyDescent="0.2">
      <c r="A132" s="1" t="s">
        <v>251</v>
      </c>
      <c r="B132" s="2" t="s">
        <v>49</v>
      </c>
      <c r="C132" s="19"/>
      <c r="D132" s="27">
        <v>6474437</v>
      </c>
      <c r="E132" s="32">
        <v>52271</v>
      </c>
      <c r="F132" s="34">
        <v>2715009</v>
      </c>
      <c r="G132" s="32">
        <v>6027957</v>
      </c>
      <c r="H132" s="27">
        <v>213629</v>
      </c>
      <c r="I132" s="32">
        <v>772136</v>
      </c>
      <c r="J132" s="34">
        <v>1280857</v>
      </c>
      <c r="K132" s="32">
        <v>9996</v>
      </c>
      <c r="L132" s="34">
        <v>2087966</v>
      </c>
      <c r="M132" s="47">
        <v>719096</v>
      </c>
      <c r="N132" s="41">
        <v>5670773</v>
      </c>
    </row>
    <row r="133" spans="1:14" x14ac:dyDescent="0.2">
      <c r="A133" s="1" t="s">
        <v>252</v>
      </c>
      <c r="B133" s="2" t="s">
        <v>253</v>
      </c>
      <c r="C133" s="19"/>
      <c r="D133" s="27"/>
      <c r="E133" s="32"/>
      <c r="F133" s="34"/>
      <c r="G133" s="32"/>
      <c r="H133" s="27"/>
      <c r="I133" s="32"/>
      <c r="J133" s="34"/>
      <c r="K133" s="32"/>
      <c r="L133" s="34"/>
      <c r="M133" s="47"/>
      <c r="N133" s="41"/>
    </row>
    <row r="134" spans="1:14" x14ac:dyDescent="0.2">
      <c r="A134" s="1" t="s">
        <v>254</v>
      </c>
      <c r="B134" s="2" t="s">
        <v>255</v>
      </c>
      <c r="C134" s="19"/>
      <c r="D134" s="27"/>
      <c r="E134" s="32"/>
      <c r="F134" s="34"/>
      <c r="G134" s="32"/>
      <c r="H134" s="27"/>
      <c r="I134" s="32"/>
      <c r="J134" s="34"/>
      <c r="K134" s="32"/>
      <c r="L134" s="34"/>
      <c r="M134" s="47"/>
      <c r="N134" s="41"/>
    </row>
    <row r="135" spans="1:14" x14ac:dyDescent="0.2">
      <c r="A135" s="1" t="s">
        <v>256</v>
      </c>
      <c r="B135" s="2" t="s">
        <v>257</v>
      </c>
      <c r="C135" s="19"/>
      <c r="D135" s="27"/>
      <c r="E135" s="32"/>
      <c r="F135" s="34"/>
      <c r="G135" s="32"/>
      <c r="H135" s="27"/>
      <c r="I135" s="32"/>
      <c r="J135" s="34"/>
      <c r="K135" s="32"/>
      <c r="L135" s="34"/>
      <c r="M135" s="47"/>
      <c r="N135" s="41"/>
    </row>
    <row r="136" spans="1:14" x14ac:dyDescent="0.2">
      <c r="A136" s="1" t="s">
        <v>258</v>
      </c>
      <c r="B136" s="2" t="s">
        <v>1</v>
      </c>
      <c r="C136" s="19"/>
      <c r="D136" s="27"/>
      <c r="E136" s="32"/>
      <c r="F136" s="34"/>
      <c r="G136" s="32"/>
      <c r="H136" s="27"/>
      <c r="I136" s="32"/>
      <c r="J136" s="34"/>
      <c r="K136" s="32"/>
      <c r="L136" s="34"/>
      <c r="M136" s="47"/>
      <c r="N136" s="41"/>
    </row>
    <row r="137" spans="1:14" s="8" customFormat="1" x14ac:dyDescent="0.2">
      <c r="A137" s="4" t="s">
        <v>259</v>
      </c>
      <c r="B137" s="5" t="s">
        <v>260</v>
      </c>
      <c r="C137" s="7">
        <f>SUM(C138:C146)</f>
        <v>6007980</v>
      </c>
      <c r="D137" s="7">
        <f t="shared" ref="D137:N137" si="9">SUM(D138:D146)</f>
        <v>12378594</v>
      </c>
      <c r="E137" s="7">
        <f t="shared" si="9"/>
        <v>11811647</v>
      </c>
      <c r="F137" s="7">
        <f t="shared" si="9"/>
        <v>10660137</v>
      </c>
      <c r="G137" s="7">
        <f>SUM(G138:G146)</f>
        <v>11859666</v>
      </c>
      <c r="H137" s="7">
        <f t="shared" si="9"/>
        <v>12539171</v>
      </c>
      <c r="I137" s="7">
        <f t="shared" si="9"/>
        <v>13523201</v>
      </c>
      <c r="J137" s="7">
        <f t="shared" si="9"/>
        <v>12475402</v>
      </c>
      <c r="K137" s="7">
        <f t="shared" si="9"/>
        <v>10573548</v>
      </c>
      <c r="L137" s="7">
        <f t="shared" si="9"/>
        <v>13694834</v>
      </c>
      <c r="M137" s="7">
        <f>SUM(M138:M146)</f>
        <v>8920829</v>
      </c>
      <c r="N137" s="7">
        <f t="shared" si="9"/>
        <v>12115552</v>
      </c>
    </row>
    <row r="138" spans="1:14" x14ac:dyDescent="0.2">
      <c r="A138" s="1" t="s">
        <v>261</v>
      </c>
      <c r="B138" s="2" t="s">
        <v>50</v>
      </c>
      <c r="C138" s="19">
        <v>5470725</v>
      </c>
      <c r="D138" s="27">
        <v>6324019</v>
      </c>
      <c r="E138" s="32">
        <v>6749503</v>
      </c>
      <c r="F138" s="34">
        <v>6131273</v>
      </c>
      <c r="G138" s="32">
        <v>6879217</v>
      </c>
      <c r="H138" s="27">
        <v>7557141</v>
      </c>
      <c r="I138" s="32">
        <v>7691508</v>
      </c>
      <c r="J138" s="34">
        <v>7724764</v>
      </c>
      <c r="K138" s="32">
        <v>7883915</v>
      </c>
      <c r="L138" s="34">
        <v>7161447</v>
      </c>
      <c r="M138" s="47">
        <v>6725848</v>
      </c>
      <c r="N138" s="41">
        <v>6444119</v>
      </c>
    </row>
    <row r="139" spans="1:14" x14ac:dyDescent="0.2">
      <c r="A139" s="1" t="s">
        <v>262</v>
      </c>
      <c r="B139" s="2" t="s">
        <v>51</v>
      </c>
      <c r="C139" s="19"/>
      <c r="D139" s="27">
        <v>1951482</v>
      </c>
      <c r="E139" s="32">
        <v>2227009</v>
      </c>
      <c r="F139" s="34">
        <v>1899119</v>
      </c>
      <c r="G139" s="32">
        <v>2257210</v>
      </c>
      <c r="H139" s="27">
        <v>1631428</v>
      </c>
      <c r="I139" s="32">
        <v>3388910</v>
      </c>
      <c r="J139" s="34">
        <v>1234528</v>
      </c>
      <c r="K139" s="32">
        <v>912077</v>
      </c>
      <c r="L139" s="34">
        <v>1823338</v>
      </c>
      <c r="M139" s="47">
        <v>2270</v>
      </c>
      <c r="N139" s="41">
        <v>2971841</v>
      </c>
    </row>
    <row r="140" spans="1:14" x14ac:dyDescent="0.2">
      <c r="A140" s="1" t="s">
        <v>263</v>
      </c>
      <c r="B140" s="2" t="s">
        <v>264</v>
      </c>
      <c r="C140" s="19"/>
      <c r="D140" s="27"/>
      <c r="E140" s="32"/>
      <c r="F140" s="34"/>
      <c r="G140" s="32"/>
      <c r="H140" s="27"/>
      <c r="I140" s="32"/>
      <c r="J140" s="34">
        <v>435374</v>
      </c>
      <c r="K140" s="32"/>
      <c r="L140" s="34">
        <v>443001</v>
      </c>
      <c r="M140" s="47"/>
      <c r="N140" s="41"/>
    </row>
    <row r="141" spans="1:14" x14ac:dyDescent="0.2">
      <c r="A141" s="1" t="s">
        <v>265</v>
      </c>
      <c r="B141" s="2" t="s">
        <v>52</v>
      </c>
      <c r="C141" s="19"/>
      <c r="D141" s="27">
        <v>228683</v>
      </c>
      <c r="E141" s="32">
        <v>261848</v>
      </c>
      <c r="F141" s="34">
        <v>321090</v>
      </c>
      <c r="G141" s="32">
        <v>259300</v>
      </c>
      <c r="H141" s="27">
        <v>299765</v>
      </c>
      <c r="I141" s="32"/>
      <c r="J141" s="34">
        <v>451394</v>
      </c>
      <c r="K141" s="32"/>
      <c r="L141" s="34">
        <v>330789</v>
      </c>
      <c r="M141" s="47">
        <v>125094</v>
      </c>
      <c r="N141" s="41">
        <v>277716</v>
      </c>
    </row>
    <row r="142" spans="1:14" x14ac:dyDescent="0.2">
      <c r="A142" s="1" t="s">
        <v>266</v>
      </c>
      <c r="B142" s="2" t="s">
        <v>53</v>
      </c>
      <c r="C142" s="19"/>
      <c r="D142" s="27">
        <v>2564754</v>
      </c>
      <c r="E142" s="32">
        <v>1515437</v>
      </c>
      <c r="F142" s="34">
        <v>1366689</v>
      </c>
      <c r="G142" s="32">
        <v>1406020</v>
      </c>
      <c r="H142" s="27">
        <v>1355717</v>
      </c>
      <c r="I142" s="32"/>
      <c r="J142" s="34">
        <v>1409100</v>
      </c>
      <c r="K142" s="32">
        <v>1319047</v>
      </c>
      <c r="L142" s="34">
        <v>1330086</v>
      </c>
      <c r="M142" s="47">
        <v>1141152</v>
      </c>
      <c r="N142" s="41">
        <v>1312686</v>
      </c>
    </row>
    <row r="143" spans="1:14" x14ac:dyDescent="0.2">
      <c r="A143" s="1" t="s">
        <v>267</v>
      </c>
      <c r="B143" s="2" t="s">
        <v>54</v>
      </c>
      <c r="C143" s="19">
        <v>537255</v>
      </c>
      <c r="D143" s="27">
        <v>498021</v>
      </c>
      <c r="E143" s="32">
        <v>635367</v>
      </c>
      <c r="F143" s="34">
        <v>541172</v>
      </c>
      <c r="G143" s="32">
        <v>583942</v>
      </c>
      <c r="H143" s="27">
        <v>1283446</v>
      </c>
      <c r="I143" s="32">
        <v>2057230</v>
      </c>
      <c r="J143" s="34">
        <v>808039</v>
      </c>
      <c r="K143" s="32"/>
      <c r="L143" s="34">
        <v>1489218</v>
      </c>
      <c r="M143" s="47">
        <v>566950</v>
      </c>
      <c r="N143" s="41">
        <v>731834</v>
      </c>
    </row>
    <row r="144" spans="1:14" x14ac:dyDescent="0.2">
      <c r="A144" s="1" t="s">
        <v>268</v>
      </c>
      <c r="B144" s="2" t="s">
        <v>55</v>
      </c>
      <c r="C144" s="19"/>
      <c r="D144" s="27">
        <v>811635</v>
      </c>
      <c r="E144" s="32">
        <v>422483</v>
      </c>
      <c r="F144" s="34">
        <v>400794</v>
      </c>
      <c r="G144" s="32">
        <v>473977</v>
      </c>
      <c r="H144" s="27">
        <v>411674</v>
      </c>
      <c r="I144" s="32">
        <v>385553</v>
      </c>
      <c r="J144" s="34">
        <v>412203</v>
      </c>
      <c r="K144" s="32">
        <v>458509</v>
      </c>
      <c r="L144" s="34">
        <v>466455</v>
      </c>
      <c r="M144" s="47">
        <v>359515</v>
      </c>
      <c r="N144" s="41">
        <v>377356</v>
      </c>
    </row>
    <row r="145" spans="1:14" x14ac:dyDescent="0.2">
      <c r="A145" s="1" t="s">
        <v>269</v>
      </c>
      <c r="B145" s="2" t="s">
        <v>270</v>
      </c>
      <c r="C145" s="19"/>
      <c r="D145" s="27"/>
      <c r="E145" s="32"/>
      <c r="F145" s="34"/>
      <c r="G145" s="32"/>
      <c r="H145" s="27"/>
      <c r="I145" s="32"/>
      <c r="J145" s="34"/>
      <c r="K145" s="32"/>
      <c r="L145" s="34">
        <v>650500</v>
      </c>
      <c r="M145" s="47"/>
      <c r="N145" s="41"/>
    </row>
    <row r="146" spans="1:14" x14ac:dyDescent="0.2">
      <c r="A146" s="1" t="s">
        <v>271</v>
      </c>
      <c r="B146" s="2" t="s">
        <v>1</v>
      </c>
      <c r="C146" s="19"/>
      <c r="D146" s="27"/>
      <c r="E146" s="32"/>
      <c r="F146" s="34"/>
      <c r="G146" s="32"/>
      <c r="H146" s="27"/>
      <c r="I146" s="32"/>
      <c r="J146" s="34"/>
      <c r="K146" s="32"/>
      <c r="L146" s="34"/>
      <c r="M146" s="47"/>
      <c r="N146" s="41"/>
    </row>
    <row r="147" spans="1:14" s="8" customFormat="1" x14ac:dyDescent="0.2">
      <c r="A147" s="4" t="s">
        <v>272</v>
      </c>
      <c r="B147" s="5" t="s">
        <v>273</v>
      </c>
      <c r="C147" s="7">
        <f>SUM(C148:C155)</f>
        <v>0</v>
      </c>
      <c r="D147" s="7">
        <f t="shared" ref="D147:N147" si="10">SUM(D148:D155)</f>
        <v>893030</v>
      </c>
      <c r="E147" s="7">
        <f t="shared" si="10"/>
        <v>684589</v>
      </c>
      <c r="F147" s="7">
        <f t="shared" si="10"/>
        <v>2608204</v>
      </c>
      <c r="G147" s="7">
        <f>SUM(G148:G155)</f>
        <v>2673743</v>
      </c>
      <c r="H147" s="7">
        <f t="shared" si="10"/>
        <v>0</v>
      </c>
      <c r="I147" s="7">
        <f t="shared" si="10"/>
        <v>0</v>
      </c>
      <c r="J147" s="7">
        <f t="shared" si="10"/>
        <v>676200</v>
      </c>
      <c r="K147" s="7">
        <f t="shared" si="10"/>
        <v>0</v>
      </c>
      <c r="L147" s="7">
        <f t="shared" si="10"/>
        <v>1774850</v>
      </c>
      <c r="M147" s="7">
        <f t="shared" si="10"/>
        <v>0</v>
      </c>
      <c r="N147" s="7">
        <f t="shared" si="10"/>
        <v>1423435</v>
      </c>
    </row>
    <row r="148" spans="1:14" x14ac:dyDescent="0.2">
      <c r="A148" s="1" t="s">
        <v>274</v>
      </c>
      <c r="B148" s="2" t="s">
        <v>275</v>
      </c>
      <c r="C148" s="19"/>
      <c r="D148" s="27"/>
      <c r="E148" s="32"/>
      <c r="F148" s="34"/>
      <c r="G148" s="32"/>
      <c r="H148" s="27"/>
      <c r="I148" s="32"/>
      <c r="J148" s="34"/>
      <c r="K148" s="32"/>
      <c r="L148" s="34"/>
      <c r="M148" s="47"/>
      <c r="N148" s="41"/>
    </row>
    <row r="149" spans="1:14" x14ac:dyDescent="0.2">
      <c r="A149" s="1" t="s">
        <v>276</v>
      </c>
      <c r="B149" s="2" t="s">
        <v>277</v>
      </c>
      <c r="C149" s="19"/>
      <c r="D149" s="27">
        <v>651222</v>
      </c>
      <c r="E149" s="32">
        <v>-254812</v>
      </c>
      <c r="F149" s="34">
        <v>354644</v>
      </c>
      <c r="G149" s="32">
        <v>1042713</v>
      </c>
      <c r="H149" s="27"/>
      <c r="I149" s="32"/>
      <c r="J149" s="34">
        <v>510850</v>
      </c>
      <c r="K149" s="32"/>
      <c r="L149" s="34">
        <v>149850</v>
      </c>
      <c r="M149" s="47"/>
      <c r="N149" s="41">
        <v>1368155</v>
      </c>
    </row>
    <row r="150" spans="1:14" x14ac:dyDescent="0.2">
      <c r="A150" s="1" t="s">
        <v>278</v>
      </c>
      <c r="B150" s="2" t="s">
        <v>279</v>
      </c>
      <c r="C150" s="19"/>
      <c r="D150" s="27"/>
      <c r="E150" s="32"/>
      <c r="F150" s="34"/>
      <c r="G150" s="32"/>
      <c r="H150" s="27"/>
      <c r="I150" s="32"/>
      <c r="J150" s="34"/>
      <c r="K150" s="32"/>
      <c r="L150" s="34"/>
      <c r="M150" s="47"/>
      <c r="N150" s="41"/>
    </row>
    <row r="151" spans="1:14" ht="25.5" x14ac:dyDescent="0.2">
      <c r="A151" s="1" t="s">
        <v>280</v>
      </c>
      <c r="B151" s="2" t="s">
        <v>281</v>
      </c>
      <c r="C151" s="19"/>
      <c r="D151" s="27"/>
      <c r="E151" s="32"/>
      <c r="F151" s="34"/>
      <c r="G151" s="32"/>
      <c r="H151" s="27"/>
      <c r="I151" s="32"/>
      <c r="J151" s="34"/>
      <c r="K151" s="32"/>
      <c r="L151" s="34"/>
      <c r="M151" s="47"/>
      <c r="N151" s="41"/>
    </row>
    <row r="152" spans="1:14" ht="25.5" x14ac:dyDescent="0.2">
      <c r="A152" s="1" t="s">
        <v>282</v>
      </c>
      <c r="B152" s="2" t="s">
        <v>283</v>
      </c>
      <c r="C152" s="19"/>
      <c r="D152" s="27"/>
      <c r="E152" s="32">
        <v>939401</v>
      </c>
      <c r="F152" s="34">
        <v>2160740</v>
      </c>
      <c r="G152" s="32">
        <v>1316275</v>
      </c>
      <c r="H152" s="27"/>
      <c r="I152" s="32"/>
      <c r="J152" s="34">
        <v>165350</v>
      </c>
      <c r="K152" s="32"/>
      <c r="L152" s="34">
        <v>1625000</v>
      </c>
      <c r="M152" s="47"/>
      <c r="N152" s="41">
        <v>17900</v>
      </c>
    </row>
    <row r="153" spans="1:14" ht="25.5" x14ac:dyDescent="0.2">
      <c r="A153" s="1" t="s">
        <v>284</v>
      </c>
      <c r="B153" s="2" t="s">
        <v>285</v>
      </c>
      <c r="C153" s="19"/>
      <c r="D153" s="27"/>
      <c r="E153" s="32"/>
      <c r="F153" s="34">
        <v>92820</v>
      </c>
      <c r="G153" s="32"/>
      <c r="H153" s="27"/>
      <c r="I153" s="32"/>
      <c r="J153" s="34"/>
      <c r="K153" s="32"/>
      <c r="L153" s="34"/>
      <c r="M153" s="47"/>
      <c r="N153" s="41"/>
    </row>
    <row r="154" spans="1:14" x14ac:dyDescent="0.2">
      <c r="A154" s="1" t="s">
        <v>286</v>
      </c>
      <c r="B154" s="2" t="s">
        <v>287</v>
      </c>
      <c r="C154" s="19"/>
      <c r="D154" s="27"/>
      <c r="E154" s="32"/>
      <c r="F154" s="34"/>
      <c r="G154" s="32"/>
      <c r="H154" s="27"/>
      <c r="I154" s="32"/>
      <c r="J154" s="34"/>
      <c r="K154" s="32"/>
      <c r="L154" s="34"/>
      <c r="M154" s="47"/>
      <c r="N154" s="41"/>
    </row>
    <row r="155" spans="1:14" x14ac:dyDescent="0.2">
      <c r="A155" s="1" t="s">
        <v>288</v>
      </c>
      <c r="B155" s="2" t="s">
        <v>1</v>
      </c>
      <c r="C155" s="19"/>
      <c r="D155" s="27">
        <v>241808</v>
      </c>
      <c r="E155" s="32"/>
      <c r="F155" s="34"/>
      <c r="G155" s="32">
        <v>314755</v>
      </c>
      <c r="H155" s="27"/>
      <c r="I155" s="32"/>
      <c r="J155" s="34"/>
      <c r="K155" s="32"/>
      <c r="L155" s="34"/>
      <c r="M155" s="47"/>
      <c r="N155" s="41">
        <v>37380</v>
      </c>
    </row>
    <row r="156" spans="1:14" s="8" customFormat="1" x14ac:dyDescent="0.2">
      <c r="A156" s="4" t="s">
        <v>289</v>
      </c>
      <c r="B156" s="5" t="s">
        <v>290</v>
      </c>
      <c r="C156" s="7">
        <f>SUM(C157:C159)</f>
        <v>0</v>
      </c>
      <c r="D156" s="7">
        <f t="shared" ref="D156:N156" si="11">SUM(D157:D159)</f>
        <v>247520</v>
      </c>
      <c r="E156" s="7">
        <f t="shared" si="11"/>
        <v>0</v>
      </c>
      <c r="F156" s="7">
        <f t="shared" si="11"/>
        <v>2289776</v>
      </c>
      <c r="G156" s="7">
        <f>SUM(G157:G159)</f>
        <v>395296</v>
      </c>
      <c r="H156" s="7">
        <f t="shared" si="11"/>
        <v>0</v>
      </c>
      <c r="I156" s="7">
        <f t="shared" si="11"/>
        <v>272726</v>
      </c>
      <c r="J156" s="7">
        <f t="shared" si="11"/>
        <v>691358</v>
      </c>
      <c r="K156" s="7">
        <f t="shared" si="11"/>
        <v>0</v>
      </c>
      <c r="L156" s="7">
        <f t="shared" si="11"/>
        <v>406006</v>
      </c>
      <c r="M156" s="7">
        <f>SUM(M157:M159)</f>
        <v>1123930</v>
      </c>
      <c r="N156" s="7">
        <f t="shared" si="11"/>
        <v>2117400</v>
      </c>
    </row>
    <row r="157" spans="1:14" x14ac:dyDescent="0.2">
      <c r="A157" s="1" t="s">
        <v>291</v>
      </c>
      <c r="B157" s="2" t="s">
        <v>292</v>
      </c>
      <c r="C157" s="19"/>
      <c r="D157" s="27"/>
      <c r="E157" s="32"/>
      <c r="F157" s="34"/>
      <c r="G157" s="32"/>
      <c r="H157" s="27"/>
      <c r="I157" s="32"/>
      <c r="J157" s="34">
        <v>105662</v>
      </c>
      <c r="K157" s="32"/>
      <c r="L157" s="34"/>
      <c r="M157" s="47">
        <v>349998</v>
      </c>
      <c r="N157" s="41">
        <v>835122</v>
      </c>
    </row>
    <row r="158" spans="1:14" x14ac:dyDescent="0.2">
      <c r="A158" s="1" t="s">
        <v>293</v>
      </c>
      <c r="B158" s="2" t="s">
        <v>56</v>
      </c>
      <c r="C158" s="19"/>
      <c r="D158" s="27">
        <v>247520</v>
      </c>
      <c r="E158" s="32"/>
      <c r="F158" s="34">
        <v>2289776</v>
      </c>
      <c r="G158" s="32">
        <v>395296</v>
      </c>
      <c r="H158" s="27"/>
      <c r="I158" s="32">
        <v>272726</v>
      </c>
      <c r="J158" s="34">
        <v>585696</v>
      </c>
      <c r="K158" s="32"/>
      <c r="L158" s="34">
        <v>406006</v>
      </c>
      <c r="M158" s="47">
        <v>773932</v>
      </c>
      <c r="N158" s="41">
        <v>1282278</v>
      </c>
    </row>
    <row r="159" spans="1:14" x14ac:dyDescent="0.2">
      <c r="A159" s="1" t="s">
        <v>294</v>
      </c>
      <c r="B159" s="2" t="s">
        <v>1</v>
      </c>
      <c r="C159" s="19"/>
      <c r="D159" s="27"/>
      <c r="E159" s="32"/>
      <c r="F159" s="34"/>
      <c r="G159" s="32"/>
      <c r="H159" s="27"/>
      <c r="I159" s="32"/>
      <c r="J159" s="34"/>
      <c r="K159" s="32"/>
      <c r="L159" s="34"/>
      <c r="M159" s="47"/>
      <c r="N159" s="41"/>
    </row>
    <row r="160" spans="1:14" s="8" customFormat="1" x14ac:dyDescent="0.2">
      <c r="A160" s="4" t="s">
        <v>295</v>
      </c>
      <c r="B160" s="5" t="s">
        <v>296</v>
      </c>
      <c r="C160" s="7">
        <f>SUM(C161:C171)</f>
        <v>8027417</v>
      </c>
      <c r="D160" s="7">
        <f t="shared" ref="D160:N160" si="12">SUM(D161:D171)</f>
        <v>12605342</v>
      </c>
      <c r="E160" s="7">
        <f t="shared" si="12"/>
        <v>20253945</v>
      </c>
      <c r="F160" s="7">
        <f t="shared" si="12"/>
        <v>13426010</v>
      </c>
      <c r="G160" s="7">
        <f>SUM(G161:G171)</f>
        <v>14389879</v>
      </c>
      <c r="H160" s="7">
        <f t="shared" si="12"/>
        <v>13050775</v>
      </c>
      <c r="I160" s="7">
        <f t="shared" si="12"/>
        <v>14023906</v>
      </c>
      <c r="J160" s="7">
        <f t="shared" si="12"/>
        <v>13224254</v>
      </c>
      <c r="K160" s="7">
        <f t="shared" si="12"/>
        <v>16116585</v>
      </c>
      <c r="L160" s="7">
        <f t="shared" si="12"/>
        <v>15564303</v>
      </c>
      <c r="M160" s="7">
        <f>SUM(M161:M171)</f>
        <v>14346350</v>
      </c>
      <c r="N160" s="7">
        <f t="shared" si="12"/>
        <v>38079041</v>
      </c>
    </row>
    <row r="161" spans="1:14" x14ac:dyDescent="0.2">
      <c r="A161" s="1" t="s">
        <v>297</v>
      </c>
      <c r="B161" s="2" t="s">
        <v>57</v>
      </c>
      <c r="C161" s="19"/>
      <c r="D161" s="27"/>
      <c r="E161" s="32">
        <v>15994000</v>
      </c>
      <c r="F161" s="34">
        <v>7997000</v>
      </c>
      <c r="G161" s="32">
        <v>7997000</v>
      </c>
      <c r="H161" s="27">
        <v>7997000</v>
      </c>
      <c r="I161" s="32">
        <v>8716734</v>
      </c>
      <c r="J161" s="34">
        <v>8116956</v>
      </c>
      <c r="K161" s="32">
        <v>8116955</v>
      </c>
      <c r="L161" s="34">
        <v>8116955</v>
      </c>
      <c r="M161" s="47">
        <v>8116955</v>
      </c>
      <c r="N161" s="41">
        <v>16233910</v>
      </c>
    </row>
    <row r="162" spans="1:14" x14ac:dyDescent="0.2">
      <c r="A162" s="1" t="s">
        <v>298</v>
      </c>
      <c r="B162" s="2" t="s">
        <v>58</v>
      </c>
      <c r="C162" s="19"/>
      <c r="D162" s="27">
        <v>329801</v>
      </c>
      <c r="E162" s="32"/>
      <c r="F162" s="34">
        <v>357452</v>
      </c>
      <c r="G162" s="32">
        <v>179415</v>
      </c>
      <c r="H162" s="27">
        <v>178938</v>
      </c>
      <c r="I162" s="32">
        <v>27142</v>
      </c>
      <c r="J162" s="34">
        <v>178708</v>
      </c>
      <c r="K162" s="32"/>
      <c r="L162" s="34">
        <v>302416</v>
      </c>
      <c r="M162" s="47"/>
      <c r="N162" s="41">
        <v>398545</v>
      </c>
    </row>
    <row r="163" spans="1:14" x14ac:dyDescent="0.2">
      <c r="A163" s="1" t="s">
        <v>299</v>
      </c>
      <c r="B163" s="2" t="s">
        <v>59</v>
      </c>
      <c r="C163" s="19"/>
      <c r="D163" s="27">
        <v>3745987</v>
      </c>
      <c r="E163" s="32">
        <v>3806250</v>
      </c>
      <c r="F163" s="34">
        <v>3806250</v>
      </c>
      <c r="G163" s="32">
        <v>3806250</v>
      </c>
      <c r="H163" s="27">
        <v>3806250</v>
      </c>
      <c r="I163" s="32">
        <v>3806250</v>
      </c>
      <c r="J163" s="34">
        <v>3806250</v>
      </c>
      <c r="K163" s="32">
        <v>3806250</v>
      </c>
      <c r="L163" s="34">
        <v>3806250</v>
      </c>
      <c r="M163" s="47">
        <v>3806250</v>
      </c>
      <c r="N163" s="41">
        <v>7612500</v>
      </c>
    </row>
    <row r="164" spans="1:14" x14ac:dyDescent="0.2">
      <c r="A164" s="1" t="s">
        <v>300</v>
      </c>
      <c r="B164" s="2" t="s">
        <v>60</v>
      </c>
      <c r="C164" s="19"/>
      <c r="D164" s="27">
        <v>934287</v>
      </c>
      <c r="E164" s="32">
        <v>934287</v>
      </c>
      <c r="F164" s="34">
        <v>934287</v>
      </c>
      <c r="G164" s="32">
        <v>934287</v>
      </c>
      <c r="H164" s="27">
        <v>934287</v>
      </c>
      <c r="I164" s="32">
        <v>934287</v>
      </c>
      <c r="J164" s="34">
        <v>934287</v>
      </c>
      <c r="K164" s="32">
        <v>934287</v>
      </c>
      <c r="L164" s="34">
        <v>934287</v>
      </c>
      <c r="M164" s="47">
        <v>934287</v>
      </c>
      <c r="N164" s="41">
        <v>1868574</v>
      </c>
    </row>
    <row r="165" spans="1:14" x14ac:dyDescent="0.2">
      <c r="A165" s="1" t="s">
        <v>301</v>
      </c>
      <c r="B165" s="2" t="s">
        <v>302</v>
      </c>
      <c r="C165" s="19"/>
      <c r="D165" s="27"/>
      <c r="E165" s="32"/>
      <c r="F165" s="34"/>
      <c r="G165" s="32"/>
      <c r="H165" s="27"/>
      <c r="I165" s="32"/>
      <c r="J165" s="34"/>
      <c r="K165" s="32"/>
      <c r="L165" s="34"/>
      <c r="M165" s="47"/>
      <c r="N165" s="41"/>
    </row>
    <row r="166" spans="1:14" x14ac:dyDescent="0.2">
      <c r="A166" s="1" t="s">
        <v>303</v>
      </c>
      <c r="B166" s="2" t="s">
        <v>304</v>
      </c>
      <c r="C166" s="19"/>
      <c r="D166" s="27"/>
      <c r="E166" s="32"/>
      <c r="F166" s="34"/>
      <c r="G166" s="32"/>
      <c r="H166" s="27"/>
      <c r="I166" s="32"/>
      <c r="J166" s="34"/>
      <c r="K166" s="32"/>
      <c r="L166" s="34"/>
      <c r="M166" s="47"/>
      <c r="N166" s="41"/>
    </row>
    <row r="167" spans="1:14" x14ac:dyDescent="0.2">
      <c r="A167" s="1" t="s">
        <v>305</v>
      </c>
      <c r="B167" s="2" t="s">
        <v>61</v>
      </c>
      <c r="C167" s="19">
        <v>27417</v>
      </c>
      <c r="D167" s="27">
        <v>888423</v>
      </c>
      <c r="E167" s="32">
        <v>861030</v>
      </c>
      <c r="F167" s="34">
        <v>4000</v>
      </c>
      <c r="G167" s="32">
        <v>390164</v>
      </c>
      <c r="H167" s="27">
        <v>134300</v>
      </c>
      <c r="I167" s="32">
        <v>418876</v>
      </c>
      <c r="J167" s="34">
        <v>142900</v>
      </c>
      <c r="K167" s="32">
        <v>633358</v>
      </c>
      <c r="L167" s="34">
        <v>1744684</v>
      </c>
      <c r="M167" s="47">
        <v>274701</v>
      </c>
      <c r="N167" s="41">
        <v>5116359</v>
      </c>
    </row>
    <row r="168" spans="1:14" x14ac:dyDescent="0.2">
      <c r="A168" s="1" t="s">
        <v>306</v>
      </c>
      <c r="B168" s="2" t="s">
        <v>307</v>
      </c>
      <c r="C168" s="19"/>
      <c r="D168" s="27">
        <v>5441</v>
      </c>
      <c r="E168" s="32"/>
      <c r="F168" s="34">
        <v>35471</v>
      </c>
      <c r="G168" s="32">
        <v>279513</v>
      </c>
      <c r="H168" s="27"/>
      <c r="I168" s="32">
        <v>120617</v>
      </c>
      <c r="J168" s="34">
        <v>45153</v>
      </c>
      <c r="K168" s="32"/>
      <c r="L168" s="34">
        <v>124401</v>
      </c>
      <c r="M168" s="47"/>
      <c r="N168" s="41">
        <v>196008</v>
      </c>
    </row>
    <row r="169" spans="1:14" x14ac:dyDescent="0.2">
      <c r="A169" s="1" t="s">
        <v>308</v>
      </c>
      <c r="B169" s="2" t="s">
        <v>309</v>
      </c>
      <c r="C169" s="19"/>
      <c r="D169" s="27"/>
      <c r="E169" s="32"/>
      <c r="F169" s="34"/>
      <c r="G169" s="32"/>
      <c r="H169" s="27"/>
      <c r="I169" s="32"/>
      <c r="J169" s="34"/>
      <c r="K169" s="32"/>
      <c r="L169" s="34">
        <v>148750</v>
      </c>
      <c r="M169" s="47"/>
      <c r="N169" s="41"/>
    </row>
    <row r="170" spans="1:14" x14ac:dyDescent="0.2">
      <c r="A170" s="1" t="s">
        <v>310</v>
      </c>
      <c r="B170" s="2" t="s">
        <v>311</v>
      </c>
      <c r="C170" s="19">
        <v>8000000</v>
      </c>
      <c r="D170" s="27">
        <v>3909786</v>
      </c>
      <c r="E170" s="32">
        <v>1150000</v>
      </c>
      <c r="F170" s="34">
        <v>291550</v>
      </c>
      <c r="G170" s="32">
        <v>803250</v>
      </c>
      <c r="H170" s="27"/>
      <c r="I170" s="32"/>
      <c r="J170" s="34"/>
      <c r="K170" s="32">
        <v>2625735</v>
      </c>
      <c r="L170" s="34">
        <v>386560</v>
      </c>
      <c r="M170" s="47">
        <v>419475</v>
      </c>
      <c r="N170" s="41">
        <v>5653145</v>
      </c>
    </row>
    <row r="171" spans="1:14" x14ac:dyDescent="0.2">
      <c r="A171" s="1" t="s">
        <v>312</v>
      </c>
      <c r="B171" s="2" t="s">
        <v>1</v>
      </c>
      <c r="C171" s="19"/>
      <c r="D171" s="27">
        <v>2791617</v>
      </c>
      <c r="E171" s="32">
        <v>-2491622</v>
      </c>
      <c r="F171" s="34"/>
      <c r="G171" s="32"/>
      <c r="H171" s="27"/>
      <c r="I171" s="32"/>
      <c r="J171" s="34"/>
      <c r="K171" s="32"/>
      <c r="L171" s="34"/>
      <c r="M171" s="47">
        <v>794682</v>
      </c>
      <c r="N171" s="41">
        <v>1000000</v>
      </c>
    </row>
    <row r="172" spans="1:14" s="8" customFormat="1" x14ac:dyDescent="0.2">
      <c r="A172" s="4" t="s">
        <v>313</v>
      </c>
      <c r="B172" s="5" t="s">
        <v>314</v>
      </c>
      <c r="C172" s="7">
        <f>SUM(C173:C179)</f>
        <v>0</v>
      </c>
      <c r="D172" s="7">
        <f t="shared" ref="D172:N172" si="13">SUM(D173:D179)</f>
        <v>2520706</v>
      </c>
      <c r="E172" s="7">
        <f t="shared" si="13"/>
        <v>1262351</v>
      </c>
      <c r="F172" s="7">
        <f t="shared" si="13"/>
        <v>1148409</v>
      </c>
      <c r="G172" s="7">
        <f>SUM(G173:G179)</f>
        <v>1007307</v>
      </c>
      <c r="H172" s="7">
        <f t="shared" si="13"/>
        <v>872618</v>
      </c>
      <c r="I172" s="7">
        <f t="shared" si="13"/>
        <v>55218</v>
      </c>
      <c r="J172" s="7">
        <f t="shared" si="13"/>
        <v>1284564</v>
      </c>
      <c r="K172" s="7">
        <f t="shared" si="13"/>
        <v>176352</v>
      </c>
      <c r="L172" s="7">
        <f t="shared" si="13"/>
        <v>2427643</v>
      </c>
      <c r="M172" s="7">
        <f t="shared" si="13"/>
        <v>1491098</v>
      </c>
      <c r="N172" s="7">
        <f t="shared" si="13"/>
        <v>1073375</v>
      </c>
    </row>
    <row r="173" spans="1:14" x14ac:dyDescent="0.2">
      <c r="A173" s="1" t="s">
        <v>315</v>
      </c>
      <c r="B173" s="2" t="s">
        <v>316</v>
      </c>
      <c r="C173" s="19"/>
      <c r="D173" s="27"/>
      <c r="E173" s="32"/>
      <c r="F173" s="34"/>
      <c r="G173" s="32"/>
      <c r="H173" s="27"/>
      <c r="I173" s="32"/>
      <c r="J173" s="34"/>
      <c r="K173" s="32"/>
      <c r="L173" s="34"/>
      <c r="M173" s="47"/>
      <c r="N173" s="41"/>
    </row>
    <row r="174" spans="1:14" x14ac:dyDescent="0.2">
      <c r="A174" s="1" t="s">
        <v>317</v>
      </c>
      <c r="B174" s="2" t="s">
        <v>318</v>
      </c>
      <c r="C174" s="19"/>
      <c r="D174" s="27"/>
      <c r="E174" s="32"/>
      <c r="F174" s="34"/>
      <c r="G174" s="32"/>
      <c r="H174" s="27"/>
      <c r="I174" s="32"/>
      <c r="J174" s="34">
        <v>480000</v>
      </c>
      <c r="K174" s="32">
        <v>120000</v>
      </c>
      <c r="L174" s="34"/>
      <c r="M174" s="47"/>
      <c r="N174" s="41">
        <v>480000</v>
      </c>
    </row>
    <row r="175" spans="1:14" x14ac:dyDescent="0.2">
      <c r="A175" s="1" t="s">
        <v>319</v>
      </c>
      <c r="B175" s="2" t="s">
        <v>320</v>
      </c>
      <c r="C175" s="19"/>
      <c r="D175" s="27"/>
      <c r="E175" s="32"/>
      <c r="F175" s="34"/>
      <c r="G175" s="32"/>
      <c r="H175" s="27"/>
      <c r="I175" s="32"/>
      <c r="J175" s="34"/>
      <c r="K175" s="32"/>
      <c r="L175" s="34"/>
      <c r="M175" s="47"/>
      <c r="N175" s="41"/>
    </row>
    <row r="176" spans="1:14" x14ac:dyDescent="0.2">
      <c r="A176" s="1" t="s">
        <v>321</v>
      </c>
      <c r="B176" s="2" t="s">
        <v>322</v>
      </c>
      <c r="C176" s="19"/>
      <c r="D176" s="27"/>
      <c r="E176" s="32"/>
      <c r="F176" s="34"/>
      <c r="G176" s="32"/>
      <c r="H176" s="27"/>
      <c r="I176" s="32"/>
      <c r="J176" s="34"/>
      <c r="K176" s="32"/>
      <c r="L176" s="34"/>
      <c r="M176" s="47"/>
      <c r="N176" s="41"/>
    </row>
    <row r="177" spans="1:14" x14ac:dyDescent="0.2">
      <c r="A177" s="1" t="s">
        <v>323</v>
      </c>
      <c r="B177" s="2" t="s">
        <v>62</v>
      </c>
      <c r="C177" s="19"/>
      <c r="D177" s="27">
        <v>2465528</v>
      </c>
      <c r="E177" s="32">
        <v>1207173</v>
      </c>
      <c r="F177" s="34">
        <v>1093231</v>
      </c>
      <c r="G177" s="32">
        <v>952129</v>
      </c>
      <c r="H177" s="27">
        <v>817440</v>
      </c>
      <c r="I177" s="32"/>
      <c r="J177" s="34">
        <v>748212</v>
      </c>
      <c r="K177" s="32"/>
      <c r="L177" s="34">
        <v>2312875</v>
      </c>
      <c r="M177" s="47">
        <v>1253098</v>
      </c>
      <c r="N177" s="41">
        <v>534959</v>
      </c>
    </row>
    <row r="178" spans="1:14" x14ac:dyDescent="0.2">
      <c r="A178" s="1" t="s">
        <v>324</v>
      </c>
      <c r="B178" s="2" t="s">
        <v>325</v>
      </c>
      <c r="C178" s="19"/>
      <c r="D178" s="27"/>
      <c r="E178" s="32"/>
      <c r="F178" s="34"/>
      <c r="G178" s="32"/>
      <c r="H178" s="27"/>
      <c r="I178" s="32"/>
      <c r="J178" s="34"/>
      <c r="K178" s="32"/>
      <c r="L178" s="34"/>
      <c r="M178" s="47"/>
      <c r="N178" s="41"/>
    </row>
    <row r="179" spans="1:14" x14ac:dyDescent="0.2">
      <c r="A179" s="1" t="s">
        <v>326</v>
      </c>
      <c r="B179" s="2" t="s">
        <v>1</v>
      </c>
      <c r="C179" s="19"/>
      <c r="D179" s="27">
        <v>55178</v>
      </c>
      <c r="E179" s="32">
        <v>55178</v>
      </c>
      <c r="F179" s="34">
        <v>55178</v>
      </c>
      <c r="G179" s="32">
        <v>55178</v>
      </c>
      <c r="H179" s="27">
        <v>55178</v>
      </c>
      <c r="I179" s="32">
        <v>55218</v>
      </c>
      <c r="J179" s="34">
        <v>56352</v>
      </c>
      <c r="K179" s="32">
        <v>56352</v>
      </c>
      <c r="L179" s="34">
        <v>114768</v>
      </c>
      <c r="M179" s="47">
        <v>238000</v>
      </c>
      <c r="N179" s="41">
        <v>58416</v>
      </c>
    </row>
    <row r="180" spans="1:14" s="8" customFormat="1" x14ac:dyDescent="0.2">
      <c r="A180" s="4" t="s">
        <v>327</v>
      </c>
      <c r="B180" s="5" t="s">
        <v>328</v>
      </c>
      <c r="C180" s="7">
        <f>SUM(C181)</f>
        <v>0</v>
      </c>
      <c r="D180" s="7">
        <f t="shared" ref="D180:N180" si="14">SUM(D181)</f>
        <v>523822</v>
      </c>
      <c r="E180" s="7">
        <f t="shared" si="14"/>
        <v>176466</v>
      </c>
      <c r="F180" s="7">
        <f t="shared" si="14"/>
        <v>0</v>
      </c>
      <c r="G180" s="7">
        <f>SUM(G181)</f>
        <v>0</v>
      </c>
      <c r="H180" s="7">
        <f t="shared" si="14"/>
        <v>0</v>
      </c>
      <c r="I180" s="7">
        <f t="shared" si="14"/>
        <v>83640</v>
      </c>
      <c r="J180" s="7">
        <f t="shared" si="14"/>
        <v>7046647</v>
      </c>
      <c r="K180" s="7">
        <f t="shared" si="14"/>
        <v>0</v>
      </c>
      <c r="L180" s="7">
        <f t="shared" si="14"/>
        <v>20000</v>
      </c>
      <c r="M180" s="7">
        <f t="shared" si="14"/>
        <v>619979</v>
      </c>
      <c r="N180" s="7">
        <f t="shared" si="14"/>
        <v>249192</v>
      </c>
    </row>
    <row r="181" spans="1:14" x14ac:dyDescent="0.2">
      <c r="A181" s="1" t="s">
        <v>329</v>
      </c>
      <c r="B181" s="2" t="s">
        <v>330</v>
      </c>
      <c r="C181" s="19"/>
      <c r="D181" s="27">
        <v>523822</v>
      </c>
      <c r="E181" s="32">
        <v>176466</v>
      </c>
      <c r="F181" s="34"/>
      <c r="G181" s="32"/>
      <c r="H181" s="27"/>
      <c r="I181" s="32">
        <v>83640</v>
      </c>
      <c r="J181" s="34">
        <v>7046647</v>
      </c>
      <c r="K181" s="32"/>
      <c r="L181" s="34">
        <v>20000</v>
      </c>
      <c r="M181" s="47">
        <v>619979</v>
      </c>
      <c r="N181" s="41">
        <v>249192</v>
      </c>
    </row>
    <row r="182" spans="1:14" s="8" customFormat="1" x14ac:dyDescent="0.2">
      <c r="A182" s="4" t="s">
        <v>331</v>
      </c>
      <c r="B182" s="5" t="s">
        <v>332</v>
      </c>
      <c r="C182" s="7">
        <f>SUM(C183:C188)</f>
        <v>1000000</v>
      </c>
      <c r="D182" s="7">
        <f t="shared" ref="D182:N182" si="15">SUM(D183:D188)</f>
        <v>1044927</v>
      </c>
      <c r="E182" s="7">
        <f t="shared" si="15"/>
        <v>2945664</v>
      </c>
      <c r="F182" s="7">
        <f t="shared" si="15"/>
        <v>2765150</v>
      </c>
      <c r="G182" s="7">
        <f>SUM(G183:G188)</f>
        <v>1051138</v>
      </c>
      <c r="H182" s="7">
        <f t="shared" si="15"/>
        <v>170000</v>
      </c>
      <c r="I182" s="7">
        <f t="shared" si="15"/>
        <v>0</v>
      </c>
      <c r="J182" s="7">
        <f>SUM(J183:J188)</f>
        <v>1046995</v>
      </c>
      <c r="K182" s="7">
        <f t="shared" si="15"/>
        <v>0</v>
      </c>
      <c r="L182" s="7">
        <f t="shared" si="15"/>
        <v>3327168</v>
      </c>
      <c r="M182" s="7">
        <f>SUM(M183:M188)</f>
        <v>0</v>
      </c>
      <c r="N182" s="7">
        <f t="shared" si="15"/>
        <v>3964337</v>
      </c>
    </row>
    <row r="183" spans="1:14" x14ac:dyDescent="0.2">
      <c r="A183" s="1" t="s">
        <v>333</v>
      </c>
      <c r="B183" s="2" t="s">
        <v>334</v>
      </c>
      <c r="C183" s="19"/>
      <c r="D183" s="27"/>
      <c r="E183" s="32"/>
      <c r="F183" s="34"/>
      <c r="G183" s="32"/>
      <c r="H183" s="27"/>
      <c r="I183" s="32"/>
      <c r="J183" s="34"/>
      <c r="K183" s="32"/>
      <c r="L183" s="34"/>
      <c r="M183" s="47"/>
      <c r="N183" s="41"/>
    </row>
    <row r="184" spans="1:14" x14ac:dyDescent="0.2">
      <c r="A184" s="1" t="s">
        <v>335</v>
      </c>
      <c r="B184" s="2" t="s">
        <v>63</v>
      </c>
      <c r="C184" s="19">
        <v>1000000</v>
      </c>
      <c r="D184" s="27"/>
      <c r="E184" s="32">
        <v>2756775</v>
      </c>
      <c r="F184" s="34">
        <v>100000</v>
      </c>
      <c r="G184" s="32"/>
      <c r="H184" s="27">
        <v>170000</v>
      </c>
      <c r="I184" s="32"/>
      <c r="J184" s="34"/>
      <c r="K184" s="32"/>
      <c r="L184" s="34">
        <v>161910</v>
      </c>
      <c r="M184" s="47"/>
      <c r="N184" s="41"/>
    </row>
    <row r="185" spans="1:14" x14ac:dyDescent="0.2">
      <c r="A185" s="1" t="s">
        <v>336</v>
      </c>
      <c r="B185" s="2" t="s">
        <v>337</v>
      </c>
      <c r="C185" s="19"/>
      <c r="D185" s="27"/>
      <c r="E185" s="32"/>
      <c r="F185" s="34"/>
      <c r="G185" s="32"/>
      <c r="H185" s="27"/>
      <c r="I185" s="32"/>
      <c r="J185" s="34"/>
      <c r="K185" s="32"/>
      <c r="L185" s="34"/>
      <c r="M185" s="47"/>
      <c r="N185" s="41"/>
    </row>
    <row r="186" spans="1:14" x14ac:dyDescent="0.2">
      <c r="A186" s="1" t="s">
        <v>338</v>
      </c>
      <c r="B186" s="2" t="s">
        <v>339</v>
      </c>
      <c r="C186" s="19"/>
      <c r="D186" s="27"/>
      <c r="E186" s="32"/>
      <c r="F186" s="34"/>
      <c r="G186" s="32"/>
      <c r="H186" s="27"/>
      <c r="I186" s="32"/>
      <c r="J186" s="34"/>
      <c r="K186" s="32"/>
      <c r="L186" s="34"/>
      <c r="M186" s="47"/>
      <c r="N186" s="41"/>
    </row>
    <row r="187" spans="1:14" x14ac:dyDescent="0.2">
      <c r="A187" s="1" t="s">
        <v>340</v>
      </c>
      <c r="B187" s="2" t="s">
        <v>341</v>
      </c>
      <c r="C187" s="19"/>
      <c r="D187" s="27">
        <v>1044927</v>
      </c>
      <c r="E187" s="32">
        <v>188889</v>
      </c>
      <c r="F187" s="34">
        <v>2665150</v>
      </c>
      <c r="G187" s="32">
        <v>1051138</v>
      </c>
      <c r="H187" s="27"/>
      <c r="I187" s="32"/>
      <c r="J187" s="34">
        <v>1046995</v>
      </c>
      <c r="K187" s="32"/>
      <c r="L187" s="34">
        <v>3165258</v>
      </c>
      <c r="M187" s="47"/>
      <c r="N187" s="41">
        <v>3564337</v>
      </c>
    </row>
    <row r="188" spans="1:14" x14ac:dyDescent="0.2">
      <c r="A188" s="1" t="s">
        <v>342</v>
      </c>
      <c r="B188" s="2" t="s">
        <v>1</v>
      </c>
      <c r="C188" s="19"/>
      <c r="D188" s="27"/>
      <c r="E188" s="32"/>
      <c r="F188" s="34"/>
      <c r="G188" s="32"/>
      <c r="H188" s="27"/>
      <c r="I188" s="32"/>
      <c r="J188" s="34"/>
      <c r="K188" s="32"/>
      <c r="L188" s="34"/>
      <c r="M188" s="47"/>
      <c r="N188" s="41">
        <v>400000</v>
      </c>
    </row>
    <row r="189" spans="1:14" s="8" customFormat="1" x14ac:dyDescent="0.2">
      <c r="A189" s="4" t="s">
        <v>343</v>
      </c>
      <c r="B189" s="5" t="s">
        <v>344</v>
      </c>
      <c r="C189" s="7">
        <f>SUM(C190:C194)</f>
        <v>250292</v>
      </c>
      <c r="D189" s="7">
        <f t="shared" ref="D189:N189" si="16">SUM(D190:D194)</f>
        <v>988172</v>
      </c>
      <c r="E189" s="7">
        <f t="shared" si="16"/>
        <v>0</v>
      </c>
      <c r="F189" s="7">
        <f t="shared" si="16"/>
        <v>203718</v>
      </c>
      <c r="G189" s="7">
        <f>SUM(G190:G194)</f>
        <v>388568</v>
      </c>
      <c r="H189" s="7">
        <f>SUM(H190:H194)</f>
        <v>177516</v>
      </c>
      <c r="I189" s="7">
        <f>SUM(I190:I194)</f>
        <v>219458</v>
      </c>
      <c r="J189" s="7">
        <f t="shared" si="16"/>
        <v>259857</v>
      </c>
      <c r="K189" s="7">
        <f t="shared" si="16"/>
        <v>354149</v>
      </c>
      <c r="L189" s="7">
        <f t="shared" si="16"/>
        <v>202437</v>
      </c>
      <c r="M189" s="7">
        <f t="shared" si="16"/>
        <v>0</v>
      </c>
      <c r="N189" s="7">
        <f t="shared" si="16"/>
        <v>624968</v>
      </c>
    </row>
    <row r="190" spans="1:14" x14ac:dyDescent="0.2">
      <c r="A190" s="1" t="s">
        <v>345</v>
      </c>
      <c r="B190" s="2" t="s">
        <v>64</v>
      </c>
      <c r="C190" s="19">
        <v>250292</v>
      </c>
      <c r="D190" s="27">
        <v>393987</v>
      </c>
      <c r="E190" s="32"/>
      <c r="F190" s="34">
        <v>203718</v>
      </c>
      <c r="G190" s="32">
        <v>388568</v>
      </c>
      <c r="H190" s="27">
        <v>177516</v>
      </c>
      <c r="I190" s="32">
        <v>219458</v>
      </c>
      <c r="J190" s="34">
        <v>210247</v>
      </c>
      <c r="K190" s="32">
        <v>354149</v>
      </c>
      <c r="L190" s="34">
        <v>202437</v>
      </c>
      <c r="M190" s="47"/>
      <c r="N190" s="41">
        <v>624968</v>
      </c>
    </row>
    <row r="191" spans="1:14" x14ac:dyDescent="0.2">
      <c r="A191" s="1" t="s">
        <v>346</v>
      </c>
      <c r="B191" s="2" t="s">
        <v>347</v>
      </c>
      <c r="C191" s="19"/>
      <c r="D191" s="27">
        <v>45000</v>
      </c>
      <c r="E191" s="32"/>
      <c r="F191" s="34"/>
      <c r="G191" s="32"/>
      <c r="H191" s="27"/>
      <c r="I191" s="32"/>
      <c r="J191" s="34">
        <v>49610</v>
      </c>
      <c r="K191" s="32"/>
      <c r="L191" s="34"/>
      <c r="M191" s="47"/>
      <c r="N191" s="41"/>
    </row>
    <row r="192" spans="1:14" x14ac:dyDescent="0.2">
      <c r="A192" s="1" t="s">
        <v>348</v>
      </c>
      <c r="B192" s="2" t="s">
        <v>349</v>
      </c>
      <c r="C192" s="19"/>
      <c r="D192" s="27"/>
      <c r="E192" s="32"/>
      <c r="F192" s="34"/>
      <c r="G192" s="32"/>
      <c r="H192" s="27"/>
      <c r="I192" s="32"/>
      <c r="J192" s="34"/>
      <c r="K192" s="32"/>
      <c r="L192" s="34"/>
      <c r="M192" s="47"/>
      <c r="N192" s="41"/>
    </row>
    <row r="193" spans="1:14" x14ac:dyDescent="0.2">
      <c r="A193" s="1" t="s">
        <v>350</v>
      </c>
      <c r="B193" s="2" t="s">
        <v>351</v>
      </c>
      <c r="C193" s="19"/>
      <c r="D193" s="27"/>
      <c r="E193" s="32"/>
      <c r="F193" s="34"/>
      <c r="G193" s="32"/>
      <c r="H193" s="27"/>
      <c r="I193" s="32"/>
      <c r="J193" s="34"/>
      <c r="K193" s="32"/>
      <c r="L193" s="34"/>
      <c r="M193" s="47"/>
      <c r="N193" s="41"/>
    </row>
    <row r="194" spans="1:14" x14ac:dyDescent="0.2">
      <c r="A194" s="1" t="s">
        <v>352</v>
      </c>
      <c r="B194" s="2" t="s">
        <v>1</v>
      </c>
      <c r="C194" s="19"/>
      <c r="D194" s="27">
        <v>549185</v>
      </c>
      <c r="E194" s="32"/>
      <c r="F194" s="34"/>
      <c r="G194" s="32"/>
      <c r="H194" s="27"/>
      <c r="I194" s="32"/>
      <c r="J194" s="34"/>
      <c r="K194" s="32"/>
      <c r="L194" s="34"/>
      <c r="M194" s="47"/>
      <c r="N194" s="41"/>
    </row>
    <row r="195" spans="1:14" s="8" customFormat="1" x14ac:dyDescent="0.2">
      <c r="A195" s="4" t="s">
        <v>353</v>
      </c>
      <c r="B195" s="5" t="s">
        <v>354</v>
      </c>
      <c r="C195" s="7">
        <f>SUM(C196:C197)</f>
        <v>0</v>
      </c>
      <c r="D195" s="7">
        <f t="shared" ref="D195:N195" si="17">SUM(D196:D197)</f>
        <v>0</v>
      </c>
      <c r="E195" s="7">
        <f t="shared" si="17"/>
        <v>0</v>
      </c>
      <c r="F195" s="7">
        <f t="shared" si="17"/>
        <v>0</v>
      </c>
      <c r="G195" s="7">
        <f>SUM(G196:G197)</f>
        <v>0</v>
      </c>
      <c r="H195" s="7">
        <f t="shared" si="17"/>
        <v>0</v>
      </c>
      <c r="I195" s="7">
        <f t="shared" si="17"/>
        <v>0</v>
      </c>
      <c r="J195" s="7">
        <f t="shared" si="17"/>
        <v>0</v>
      </c>
      <c r="K195" s="7">
        <f t="shared" si="17"/>
        <v>0</v>
      </c>
      <c r="L195" s="7">
        <f t="shared" si="17"/>
        <v>0</v>
      </c>
      <c r="M195" s="7">
        <f t="shared" si="17"/>
        <v>0</v>
      </c>
      <c r="N195" s="7">
        <f t="shared" si="17"/>
        <v>0</v>
      </c>
    </row>
    <row r="196" spans="1:14" x14ac:dyDescent="0.2">
      <c r="A196" s="1" t="s">
        <v>355</v>
      </c>
      <c r="B196" s="2" t="s">
        <v>356</v>
      </c>
      <c r="C196" s="19"/>
      <c r="D196" s="27"/>
      <c r="E196" s="32"/>
      <c r="F196" s="34"/>
      <c r="G196" s="32"/>
      <c r="H196" s="27"/>
      <c r="I196" s="32"/>
      <c r="J196" s="34"/>
      <c r="K196" s="32"/>
      <c r="L196" s="34"/>
      <c r="M196" s="47"/>
      <c r="N196" s="41"/>
    </row>
    <row r="197" spans="1:14" x14ac:dyDescent="0.2">
      <c r="A197" s="1" t="s">
        <v>357</v>
      </c>
      <c r="B197" s="2" t="s">
        <v>358</v>
      </c>
      <c r="C197" s="19"/>
      <c r="D197" s="27"/>
      <c r="E197" s="32"/>
      <c r="F197" s="34"/>
      <c r="G197" s="32"/>
      <c r="H197" s="27"/>
      <c r="I197" s="32"/>
      <c r="J197" s="34"/>
      <c r="K197" s="32"/>
      <c r="L197" s="34"/>
      <c r="M197" s="47"/>
      <c r="N197" s="41"/>
    </row>
    <row r="198" spans="1:14" s="8" customFormat="1" x14ac:dyDescent="0.2">
      <c r="A198" s="4" t="s">
        <v>359</v>
      </c>
      <c r="B198" s="5" t="s">
        <v>360</v>
      </c>
      <c r="C198" s="7">
        <f>SUM(C199:C222)</f>
        <v>595980</v>
      </c>
      <c r="D198" s="7">
        <f t="shared" ref="D198:K198" si="18">SUM(D199:D222)</f>
        <v>6366680</v>
      </c>
      <c r="E198" s="7">
        <f t="shared" si="18"/>
        <v>28754278</v>
      </c>
      <c r="F198" s="7">
        <f t="shared" si="18"/>
        <v>81950732</v>
      </c>
      <c r="G198" s="7">
        <f>SUM(G199:G222)</f>
        <v>1523662</v>
      </c>
      <c r="H198" s="7">
        <f t="shared" si="18"/>
        <v>11953061</v>
      </c>
      <c r="I198" s="7">
        <f t="shared" si="18"/>
        <v>17471580</v>
      </c>
      <c r="J198" s="7">
        <f>SUM(J199:J222)</f>
        <v>8918074</v>
      </c>
      <c r="K198" s="7">
        <f t="shared" si="18"/>
        <v>4925372</v>
      </c>
      <c r="L198" s="7">
        <f>SUM(L199:L222)</f>
        <v>1336292</v>
      </c>
      <c r="M198" s="7">
        <f>SUM(M199:M222)</f>
        <v>75948560</v>
      </c>
      <c r="N198" s="7">
        <f>SUM(N199:N222)</f>
        <v>115898435</v>
      </c>
    </row>
    <row r="199" spans="1:14" x14ac:dyDescent="0.2">
      <c r="A199" s="1" t="s">
        <v>361</v>
      </c>
      <c r="B199" s="2" t="s">
        <v>362</v>
      </c>
      <c r="C199" s="19"/>
      <c r="D199" s="27"/>
      <c r="E199" s="32"/>
      <c r="F199" s="34"/>
      <c r="G199" s="32"/>
      <c r="H199" s="27"/>
      <c r="I199" s="32"/>
      <c r="J199" s="34"/>
      <c r="K199" s="32"/>
      <c r="L199" s="34"/>
      <c r="M199" s="47"/>
      <c r="N199" s="41"/>
    </row>
    <row r="200" spans="1:14" x14ac:dyDescent="0.2">
      <c r="A200" s="1" t="s">
        <v>363</v>
      </c>
      <c r="B200" s="2" t="s">
        <v>364</v>
      </c>
      <c r="C200" s="19"/>
      <c r="D200" s="27"/>
      <c r="E200" s="32"/>
      <c r="F200" s="34"/>
      <c r="G200" s="32"/>
      <c r="H200" s="27">
        <v>3333333</v>
      </c>
      <c r="I200" s="32">
        <v>727464</v>
      </c>
      <c r="J200" s="34">
        <v>367808</v>
      </c>
      <c r="K200" s="32"/>
      <c r="L200" s="34">
        <v>642836</v>
      </c>
      <c r="M200" s="47"/>
      <c r="N200" s="41"/>
    </row>
    <row r="201" spans="1:14" x14ac:dyDescent="0.2">
      <c r="A201" s="1" t="s">
        <v>365</v>
      </c>
      <c r="B201" s="2" t="s">
        <v>366</v>
      </c>
      <c r="C201" s="19"/>
      <c r="D201" s="27"/>
      <c r="E201" s="32"/>
      <c r="F201" s="34">
        <v>3705000</v>
      </c>
      <c r="G201" s="32"/>
      <c r="H201" s="27"/>
      <c r="I201" s="32">
        <v>4598530</v>
      </c>
      <c r="J201" s="34"/>
      <c r="K201" s="32">
        <v>1000000</v>
      </c>
      <c r="L201" s="34"/>
      <c r="M201" s="47">
        <v>1500000</v>
      </c>
      <c r="N201" s="41">
        <v>500000</v>
      </c>
    </row>
    <row r="202" spans="1:14" x14ac:dyDescent="0.2">
      <c r="A202" s="1" t="s">
        <v>367</v>
      </c>
      <c r="B202" s="2" t="s">
        <v>368</v>
      </c>
      <c r="C202" s="19"/>
      <c r="D202" s="27"/>
      <c r="E202" s="32"/>
      <c r="F202" s="34"/>
      <c r="G202" s="32"/>
      <c r="H202" s="27"/>
      <c r="I202" s="32"/>
      <c r="J202" s="34"/>
      <c r="K202" s="32"/>
      <c r="L202" s="34"/>
      <c r="M202" s="47"/>
      <c r="N202" s="41"/>
    </row>
    <row r="203" spans="1:14" x14ac:dyDescent="0.2">
      <c r="A203" s="1" t="s">
        <v>369</v>
      </c>
      <c r="B203" s="2" t="s">
        <v>370</v>
      </c>
      <c r="C203" s="19"/>
      <c r="D203" s="27"/>
      <c r="E203" s="32"/>
      <c r="F203" s="34"/>
      <c r="G203" s="32"/>
      <c r="H203" s="27"/>
      <c r="I203" s="32"/>
      <c r="J203" s="34"/>
      <c r="K203" s="32"/>
      <c r="L203" s="34"/>
      <c r="M203" s="47"/>
      <c r="N203" s="41"/>
    </row>
    <row r="204" spans="1:14" x14ac:dyDescent="0.2">
      <c r="A204" s="1" t="s">
        <v>371</v>
      </c>
      <c r="B204" s="2" t="s">
        <v>65</v>
      </c>
      <c r="C204" s="19"/>
      <c r="D204" s="27">
        <v>3798792</v>
      </c>
      <c r="E204" s="32">
        <v>55380</v>
      </c>
      <c r="F204" s="34">
        <v>341715</v>
      </c>
      <c r="G204" s="32">
        <v>173010</v>
      </c>
      <c r="H204" s="27">
        <v>8091589</v>
      </c>
      <c r="I204" s="32">
        <v>200269</v>
      </c>
      <c r="J204" s="34">
        <v>1220981</v>
      </c>
      <c r="K204" s="32">
        <v>39000</v>
      </c>
      <c r="L204" s="34">
        <v>398671</v>
      </c>
      <c r="M204" s="47"/>
      <c r="N204" s="41">
        <v>5023080</v>
      </c>
    </row>
    <row r="205" spans="1:14" x14ac:dyDescent="0.2">
      <c r="A205" s="1" t="s">
        <v>372</v>
      </c>
      <c r="B205" s="2" t="s">
        <v>66</v>
      </c>
      <c r="C205" s="19"/>
      <c r="D205" s="27">
        <v>754231</v>
      </c>
      <c r="E205" s="32">
        <v>531335</v>
      </c>
      <c r="F205" s="34">
        <v>112909</v>
      </c>
      <c r="G205" s="32">
        <v>30226</v>
      </c>
      <c r="H205" s="27"/>
      <c r="I205" s="32"/>
      <c r="J205" s="34">
        <v>258213</v>
      </c>
      <c r="K205" s="32">
        <v>411948</v>
      </c>
      <c r="L205" s="34">
        <v>294785</v>
      </c>
      <c r="M205" s="47"/>
      <c r="N205" s="41">
        <v>1332085</v>
      </c>
    </row>
    <row r="206" spans="1:14" x14ac:dyDescent="0.2">
      <c r="A206" s="1" t="s">
        <v>373</v>
      </c>
      <c r="B206" s="2" t="s">
        <v>374</v>
      </c>
      <c r="C206" s="19"/>
      <c r="D206" s="27"/>
      <c r="E206" s="32"/>
      <c r="F206" s="34">
        <v>150000</v>
      </c>
      <c r="G206" s="32"/>
      <c r="H206" s="27"/>
      <c r="I206" s="32">
        <v>11263227</v>
      </c>
      <c r="J206" s="34">
        <v>2000000</v>
      </c>
      <c r="K206" s="32"/>
      <c r="L206" s="34"/>
      <c r="M206" s="47"/>
      <c r="N206" s="41">
        <v>15074416</v>
      </c>
    </row>
    <row r="207" spans="1:14" x14ac:dyDescent="0.2">
      <c r="A207" s="1" t="s">
        <v>375</v>
      </c>
      <c r="B207" s="2" t="s">
        <v>376</v>
      </c>
      <c r="C207" s="19"/>
      <c r="D207" s="27"/>
      <c r="E207" s="32"/>
      <c r="F207" s="34"/>
      <c r="G207" s="32"/>
      <c r="H207" s="27"/>
      <c r="I207" s="32"/>
      <c r="J207" s="34"/>
      <c r="K207" s="32"/>
      <c r="L207" s="34"/>
      <c r="M207" s="47"/>
      <c r="N207" s="41"/>
    </row>
    <row r="208" spans="1:14" x14ac:dyDescent="0.2">
      <c r="A208" s="1" t="s">
        <v>377</v>
      </c>
      <c r="B208" s="2" t="s">
        <v>378</v>
      </c>
      <c r="C208" s="19"/>
      <c r="D208" s="27"/>
      <c r="E208" s="32"/>
      <c r="F208" s="34"/>
      <c r="G208" s="32"/>
      <c r="H208" s="27"/>
      <c r="I208" s="32"/>
      <c r="J208" s="34"/>
      <c r="K208" s="32"/>
      <c r="L208" s="34"/>
      <c r="M208" s="47"/>
      <c r="N208" s="41"/>
    </row>
    <row r="209" spans="1:14" x14ac:dyDescent="0.2">
      <c r="A209" s="1" t="s">
        <v>379</v>
      </c>
      <c r="B209" s="2" t="s">
        <v>380</v>
      </c>
      <c r="C209" s="19"/>
      <c r="D209" s="27"/>
      <c r="E209" s="32"/>
      <c r="F209" s="34"/>
      <c r="G209" s="32"/>
      <c r="H209" s="27"/>
      <c r="I209" s="32">
        <v>101122</v>
      </c>
      <c r="J209" s="34">
        <v>39286</v>
      </c>
      <c r="K209" s="32"/>
      <c r="L209" s="34"/>
      <c r="M209" s="47"/>
      <c r="N209" s="41"/>
    </row>
    <row r="210" spans="1:14" x14ac:dyDescent="0.2">
      <c r="A210" s="1" t="s">
        <v>381</v>
      </c>
      <c r="B210" s="2" t="s">
        <v>382</v>
      </c>
      <c r="C210" s="19"/>
      <c r="D210" s="27"/>
      <c r="E210" s="32"/>
      <c r="F210" s="34"/>
      <c r="G210" s="32"/>
      <c r="H210" s="27"/>
      <c r="I210" s="32"/>
      <c r="J210" s="34"/>
      <c r="K210" s="32"/>
      <c r="L210" s="34"/>
      <c r="M210" s="47"/>
      <c r="N210" s="41"/>
    </row>
    <row r="211" spans="1:14" x14ac:dyDescent="0.2">
      <c r="A211" s="1" t="s">
        <v>383</v>
      </c>
      <c r="B211" s="2" t="s">
        <v>384</v>
      </c>
      <c r="C211" s="19"/>
      <c r="D211" s="27"/>
      <c r="E211" s="32"/>
      <c r="F211" s="34"/>
      <c r="G211" s="32"/>
      <c r="H211" s="27"/>
      <c r="I211" s="32"/>
      <c r="J211" s="34"/>
      <c r="K211" s="32"/>
      <c r="L211" s="34"/>
      <c r="M211" s="47"/>
      <c r="N211" s="41">
        <v>2445912</v>
      </c>
    </row>
    <row r="212" spans="1:14" x14ac:dyDescent="0.2">
      <c r="A212" s="1" t="s">
        <v>385</v>
      </c>
      <c r="B212" s="2" t="s">
        <v>386</v>
      </c>
      <c r="C212" s="19"/>
      <c r="D212" s="27">
        <v>1200000</v>
      </c>
      <c r="E212" s="32"/>
      <c r="F212" s="34">
        <v>1200000</v>
      </c>
      <c r="G212" s="32"/>
      <c r="H212" s="27"/>
      <c r="I212" s="32"/>
      <c r="J212" s="34"/>
      <c r="K212" s="32"/>
      <c r="L212" s="34"/>
      <c r="M212" s="47"/>
      <c r="N212" s="41">
        <v>5120000</v>
      </c>
    </row>
    <row r="213" spans="1:14" x14ac:dyDescent="0.2">
      <c r="A213" s="1" t="s">
        <v>387</v>
      </c>
      <c r="B213" s="2" t="s">
        <v>388</v>
      </c>
      <c r="C213" s="19"/>
      <c r="D213" s="27"/>
      <c r="E213" s="32"/>
      <c r="F213" s="34"/>
      <c r="G213" s="32"/>
      <c r="H213" s="27"/>
      <c r="I213" s="32"/>
      <c r="J213" s="34"/>
      <c r="K213" s="32"/>
      <c r="L213" s="34"/>
      <c r="M213" s="47"/>
      <c r="N213" s="41"/>
    </row>
    <row r="214" spans="1:14" x14ac:dyDescent="0.2">
      <c r="A214" s="1" t="s">
        <v>389</v>
      </c>
      <c r="B214" s="2" t="s">
        <v>67</v>
      </c>
      <c r="C214" s="19">
        <v>575978</v>
      </c>
      <c r="D214" s="27">
        <v>613657</v>
      </c>
      <c r="E214" s="32">
        <v>27643044</v>
      </c>
      <c r="F214" s="34">
        <v>6140212</v>
      </c>
      <c r="G214" s="32">
        <v>1300283</v>
      </c>
      <c r="H214" s="27">
        <v>528139</v>
      </c>
      <c r="I214" s="32">
        <v>580968</v>
      </c>
      <c r="J214" s="34">
        <v>5031786</v>
      </c>
      <c r="K214" s="32">
        <v>3444089</v>
      </c>
      <c r="L214" s="34"/>
      <c r="M214" s="47">
        <v>2028560</v>
      </c>
      <c r="N214" s="41">
        <v>568360</v>
      </c>
    </row>
    <row r="215" spans="1:14" x14ac:dyDescent="0.2">
      <c r="A215" s="1" t="s">
        <v>390</v>
      </c>
      <c r="B215" s="2" t="s">
        <v>391</v>
      </c>
      <c r="C215" s="19"/>
      <c r="D215" s="27"/>
      <c r="E215" s="32"/>
      <c r="F215" s="34"/>
      <c r="G215" s="32"/>
      <c r="H215" s="27"/>
      <c r="I215" s="32"/>
      <c r="J215" s="34"/>
      <c r="K215" s="32"/>
      <c r="L215" s="34"/>
      <c r="M215" s="47"/>
      <c r="N215" s="41"/>
    </row>
    <row r="216" spans="1:14" x14ac:dyDescent="0.2">
      <c r="A216" s="1" t="s">
        <v>596</v>
      </c>
      <c r="B216" s="2" t="s">
        <v>597</v>
      </c>
      <c r="C216" s="19">
        <v>20002</v>
      </c>
      <c r="D216" s="27"/>
      <c r="E216" s="32">
        <v>524519</v>
      </c>
      <c r="F216" s="34">
        <v>300896</v>
      </c>
      <c r="G216" s="32">
        <v>20143</v>
      </c>
      <c r="H216" s="27"/>
      <c r="I216" s="32"/>
      <c r="J216" s="34"/>
      <c r="K216" s="32">
        <v>30335</v>
      </c>
      <c r="L216" s="34"/>
      <c r="M216" s="47"/>
      <c r="N216" s="41">
        <v>20386</v>
      </c>
    </row>
    <row r="217" spans="1:14" x14ac:dyDescent="0.2">
      <c r="A217" s="1" t="s">
        <v>392</v>
      </c>
      <c r="B217" s="2" t="s">
        <v>393</v>
      </c>
      <c r="C217" s="19"/>
      <c r="D217" s="27"/>
      <c r="E217" s="32"/>
      <c r="F217" s="34"/>
      <c r="G217" s="32"/>
      <c r="H217" s="27"/>
      <c r="I217" s="32"/>
      <c r="J217" s="34"/>
      <c r="K217" s="32"/>
      <c r="L217" s="34"/>
      <c r="M217" s="47"/>
      <c r="N217" s="41"/>
    </row>
    <row r="218" spans="1:14" x14ac:dyDescent="0.2">
      <c r="A218" s="1" t="s">
        <v>394</v>
      </c>
      <c r="B218" s="2" t="s">
        <v>376</v>
      </c>
      <c r="C218" s="19"/>
      <c r="D218" s="27"/>
      <c r="E218" s="32"/>
      <c r="F218" s="34"/>
      <c r="G218" s="32"/>
      <c r="H218" s="27"/>
      <c r="I218" s="32"/>
      <c r="J218" s="34"/>
      <c r="K218" s="32"/>
      <c r="L218" s="34"/>
      <c r="M218" s="47"/>
      <c r="N218" s="41"/>
    </row>
    <row r="219" spans="1:14" x14ac:dyDescent="0.2">
      <c r="A219" s="1" t="s">
        <v>395</v>
      </c>
      <c r="B219" s="2" t="s">
        <v>396</v>
      </c>
      <c r="C219" s="19"/>
      <c r="D219" s="27"/>
      <c r="E219" s="32"/>
      <c r="F219" s="34"/>
      <c r="G219" s="32"/>
      <c r="H219" s="27"/>
      <c r="I219" s="32"/>
      <c r="J219" s="34"/>
      <c r="K219" s="32"/>
      <c r="L219" s="34"/>
      <c r="M219" s="47"/>
      <c r="N219" s="41">
        <v>476196</v>
      </c>
    </row>
    <row r="220" spans="1:14" x14ac:dyDescent="0.2">
      <c r="A220" s="1" t="s">
        <v>397</v>
      </c>
      <c r="B220" s="2" t="s">
        <v>398</v>
      </c>
      <c r="C220" s="19"/>
      <c r="D220" s="27"/>
      <c r="E220" s="32"/>
      <c r="F220" s="34"/>
      <c r="G220" s="32"/>
      <c r="H220" s="27"/>
      <c r="I220" s="32"/>
      <c r="J220" s="34"/>
      <c r="K220" s="32"/>
      <c r="L220" s="34"/>
      <c r="M220" s="47"/>
      <c r="N220" s="41"/>
    </row>
    <row r="221" spans="1:14" x14ac:dyDescent="0.2">
      <c r="A221" s="1" t="s">
        <v>399</v>
      </c>
      <c r="B221" s="2" t="s">
        <v>400</v>
      </c>
      <c r="C221" s="19"/>
      <c r="D221" s="27"/>
      <c r="E221" s="32"/>
      <c r="F221" s="34">
        <v>40000000</v>
      </c>
      <c r="G221" s="32"/>
      <c r="H221" s="27"/>
      <c r="I221" s="32"/>
      <c r="J221" s="34"/>
      <c r="K221" s="32"/>
      <c r="L221" s="34"/>
      <c r="M221" s="47">
        <v>69420000</v>
      </c>
      <c r="N221" s="41">
        <v>85338000</v>
      </c>
    </row>
    <row r="222" spans="1:14" x14ac:dyDescent="0.2">
      <c r="A222" s="1" t="s">
        <v>401</v>
      </c>
      <c r="B222" s="2" t="s">
        <v>402</v>
      </c>
      <c r="C222" s="19"/>
      <c r="D222" s="27"/>
      <c r="E222" s="32"/>
      <c r="F222" s="34">
        <v>30000000</v>
      </c>
      <c r="G222" s="32"/>
      <c r="H222" s="27"/>
      <c r="I222" s="32"/>
      <c r="J222" s="34"/>
      <c r="K222" s="32"/>
      <c r="L222" s="34"/>
      <c r="M222" s="47">
        <v>3000000</v>
      </c>
      <c r="N222" s="41"/>
    </row>
    <row r="223" spans="1:14" s="8" customFormat="1" x14ac:dyDescent="0.2">
      <c r="A223" s="4" t="s">
        <v>403</v>
      </c>
      <c r="B223" s="5" t="s">
        <v>404</v>
      </c>
      <c r="C223" s="7">
        <f>C225+C227</f>
        <v>0</v>
      </c>
      <c r="D223" s="7">
        <f>SUM(D224:D228)</f>
        <v>242800</v>
      </c>
      <c r="E223" s="7">
        <f t="shared" ref="E223:L223" si="19">E225+E227</f>
        <v>0</v>
      </c>
      <c r="F223" s="7">
        <f t="shared" si="19"/>
        <v>0</v>
      </c>
      <c r="G223" s="7">
        <f t="shared" si="19"/>
        <v>0</v>
      </c>
      <c r="H223" s="7">
        <f>H225+H227+H224</f>
        <v>117620</v>
      </c>
      <c r="I223" s="7">
        <f>SUM(I224:I228)</f>
        <v>0</v>
      </c>
      <c r="J223" s="7">
        <f>SUM(J224:J228)</f>
        <v>0</v>
      </c>
      <c r="K223" s="7">
        <f t="shared" si="19"/>
        <v>0</v>
      </c>
      <c r="L223" s="7">
        <f t="shared" si="19"/>
        <v>0</v>
      </c>
      <c r="M223" s="7">
        <f>SUM(M224:M228)</f>
        <v>649743</v>
      </c>
      <c r="N223" s="7">
        <f>SUM(N224:N228)</f>
        <v>429600</v>
      </c>
    </row>
    <row r="224" spans="1:14" x14ac:dyDescent="0.2">
      <c r="A224" s="1" t="s">
        <v>405</v>
      </c>
      <c r="B224" s="2" t="s">
        <v>406</v>
      </c>
      <c r="C224" s="19"/>
      <c r="D224" s="27">
        <v>242800</v>
      </c>
      <c r="E224" s="32"/>
      <c r="F224" s="34"/>
      <c r="G224" s="32"/>
      <c r="H224" s="27">
        <v>117620</v>
      </c>
      <c r="I224" s="32"/>
      <c r="J224" s="34"/>
      <c r="K224" s="32"/>
      <c r="L224" s="34"/>
      <c r="M224" s="47">
        <v>649743</v>
      </c>
      <c r="N224" s="41"/>
    </row>
    <row r="225" spans="1:14" x14ac:dyDescent="0.2">
      <c r="A225" s="1" t="s">
        <v>407</v>
      </c>
      <c r="B225" s="2" t="s">
        <v>406</v>
      </c>
      <c r="C225" s="19"/>
      <c r="D225" s="27"/>
      <c r="E225" s="32"/>
      <c r="F225" s="34"/>
      <c r="G225" s="32"/>
      <c r="H225" s="27"/>
      <c r="I225" s="32"/>
      <c r="J225" s="34"/>
      <c r="K225" s="32"/>
      <c r="L225" s="34"/>
      <c r="M225" s="47"/>
      <c r="N225" s="41"/>
    </row>
    <row r="226" spans="1:14" x14ac:dyDescent="0.2">
      <c r="A226" s="1" t="s">
        <v>613</v>
      </c>
      <c r="B226" s="2" t="s">
        <v>614</v>
      </c>
      <c r="C226" s="19"/>
      <c r="D226" s="27"/>
      <c r="E226" s="32"/>
      <c r="F226" s="34"/>
      <c r="G226" s="32"/>
      <c r="H226" s="27"/>
      <c r="I226" s="32"/>
      <c r="J226" s="34"/>
      <c r="K226" s="32"/>
      <c r="L226" s="34"/>
      <c r="M226" s="47"/>
      <c r="N226" s="41">
        <v>300000</v>
      </c>
    </row>
    <row r="227" spans="1:14" x14ac:dyDescent="0.2">
      <c r="A227" s="1" t="s">
        <v>408</v>
      </c>
      <c r="B227" s="2" t="s">
        <v>409</v>
      </c>
      <c r="C227" s="19"/>
      <c r="D227" s="27"/>
      <c r="E227" s="32"/>
      <c r="F227" s="34"/>
      <c r="G227" s="32"/>
      <c r="H227" s="27"/>
      <c r="I227" s="32"/>
      <c r="J227" s="34"/>
      <c r="K227" s="32"/>
      <c r="L227" s="34"/>
      <c r="M227" s="47"/>
      <c r="N227" s="41"/>
    </row>
    <row r="228" spans="1:14" x14ac:dyDescent="0.2">
      <c r="A228" s="1" t="s">
        <v>410</v>
      </c>
      <c r="B228" s="2" t="s">
        <v>411</v>
      </c>
      <c r="C228" s="19"/>
      <c r="D228" s="27"/>
      <c r="E228" s="32"/>
      <c r="F228" s="34"/>
      <c r="G228" s="32"/>
      <c r="H228" s="27"/>
      <c r="I228" s="32"/>
      <c r="J228" s="34"/>
      <c r="K228" s="32"/>
      <c r="L228" s="34"/>
      <c r="M228" s="47"/>
      <c r="N228" s="41">
        <v>129600</v>
      </c>
    </row>
    <row r="229" spans="1:14" s="8" customFormat="1" x14ac:dyDescent="0.2">
      <c r="A229" s="4" t="s">
        <v>412</v>
      </c>
      <c r="B229" s="5" t="s">
        <v>413</v>
      </c>
      <c r="C229" s="7">
        <f>SUM(C230:C244)</f>
        <v>0</v>
      </c>
      <c r="D229" s="7">
        <f t="shared" ref="D229:N229" si="20">SUM(D230:D244)</f>
        <v>1292542</v>
      </c>
      <c r="E229" s="7">
        <f t="shared" si="20"/>
        <v>0</v>
      </c>
      <c r="F229" s="7">
        <f t="shared" si="20"/>
        <v>280794</v>
      </c>
      <c r="G229" s="7">
        <f>SUM(G230:G244)</f>
        <v>7360731</v>
      </c>
      <c r="H229" s="7">
        <f t="shared" si="20"/>
        <v>821064</v>
      </c>
      <c r="I229" s="7">
        <f t="shared" si="20"/>
        <v>461323</v>
      </c>
      <c r="J229" s="7">
        <f t="shared" si="20"/>
        <v>9159</v>
      </c>
      <c r="K229" s="7">
        <f t="shared" si="20"/>
        <v>0</v>
      </c>
      <c r="L229" s="7">
        <f t="shared" si="20"/>
        <v>8978550</v>
      </c>
      <c r="M229" s="7">
        <f t="shared" si="20"/>
        <v>29750</v>
      </c>
      <c r="N229" s="7">
        <f t="shared" si="20"/>
        <v>23631947</v>
      </c>
    </row>
    <row r="230" spans="1:14" x14ac:dyDescent="0.2">
      <c r="A230" s="1" t="s">
        <v>414</v>
      </c>
      <c r="B230" s="2" t="s">
        <v>415</v>
      </c>
      <c r="C230" s="19"/>
      <c r="D230" s="27"/>
      <c r="E230" s="32"/>
      <c r="F230" s="34"/>
      <c r="G230" s="32"/>
      <c r="H230" s="27"/>
      <c r="I230" s="32"/>
      <c r="J230" s="34"/>
      <c r="K230" s="32"/>
      <c r="L230" s="34"/>
      <c r="M230" s="47"/>
      <c r="N230" s="41"/>
    </row>
    <row r="231" spans="1:14" x14ac:dyDescent="0.2">
      <c r="A231" s="1" t="s">
        <v>416</v>
      </c>
      <c r="B231" s="2" t="s">
        <v>417</v>
      </c>
      <c r="C231" s="19"/>
      <c r="D231" s="27"/>
      <c r="E231" s="32"/>
      <c r="F231" s="34"/>
      <c r="G231" s="32"/>
      <c r="H231" s="27"/>
      <c r="I231" s="32"/>
      <c r="J231" s="34"/>
      <c r="K231" s="32"/>
      <c r="L231" s="34"/>
      <c r="M231" s="47"/>
      <c r="N231" s="41"/>
    </row>
    <row r="232" spans="1:14" x14ac:dyDescent="0.2">
      <c r="A232" s="1" t="s">
        <v>418</v>
      </c>
      <c r="B232" s="2" t="s">
        <v>419</v>
      </c>
      <c r="C232" s="19"/>
      <c r="D232" s="27"/>
      <c r="E232" s="32"/>
      <c r="F232" s="34"/>
      <c r="G232" s="32"/>
      <c r="H232" s="27"/>
      <c r="I232" s="32"/>
      <c r="J232" s="34"/>
      <c r="K232" s="32"/>
      <c r="L232" s="34">
        <v>8092000</v>
      </c>
      <c r="M232" s="47"/>
      <c r="N232" s="41">
        <v>21470208</v>
      </c>
    </row>
    <row r="233" spans="1:14" x14ac:dyDescent="0.2">
      <c r="A233" s="1" t="s">
        <v>420</v>
      </c>
      <c r="B233" s="2" t="s">
        <v>421</v>
      </c>
      <c r="C233" s="19"/>
      <c r="D233" s="27"/>
      <c r="E233" s="32"/>
      <c r="F233" s="34"/>
      <c r="G233" s="32">
        <v>1418779</v>
      </c>
      <c r="H233" s="27">
        <v>821064</v>
      </c>
      <c r="I233" s="32"/>
      <c r="J233" s="34">
        <v>9159</v>
      </c>
      <c r="K233" s="32"/>
      <c r="L233" s="34"/>
      <c r="M233" s="47">
        <v>29750</v>
      </c>
      <c r="N233" s="41">
        <v>1684311</v>
      </c>
    </row>
    <row r="234" spans="1:14" x14ac:dyDescent="0.2">
      <c r="A234" s="1" t="s">
        <v>422</v>
      </c>
      <c r="B234" s="2" t="s">
        <v>423</v>
      </c>
      <c r="C234" s="19"/>
      <c r="D234" s="27">
        <v>1237000</v>
      </c>
      <c r="E234" s="32"/>
      <c r="F234" s="34"/>
      <c r="G234" s="32"/>
      <c r="H234" s="27"/>
      <c r="I234" s="32"/>
      <c r="J234" s="34"/>
      <c r="K234" s="32"/>
      <c r="L234" s="34">
        <v>886550</v>
      </c>
      <c r="M234" s="47"/>
      <c r="N234" s="41"/>
    </row>
    <row r="235" spans="1:14" x14ac:dyDescent="0.2">
      <c r="A235" s="1" t="s">
        <v>424</v>
      </c>
      <c r="B235" s="2" t="s">
        <v>425</v>
      </c>
      <c r="C235" s="19"/>
      <c r="D235" s="27"/>
      <c r="E235" s="32"/>
      <c r="F235" s="34"/>
      <c r="G235" s="32"/>
      <c r="H235" s="27"/>
      <c r="I235" s="32"/>
      <c r="J235" s="34"/>
      <c r="K235" s="32"/>
      <c r="L235" s="34"/>
      <c r="M235" s="47"/>
      <c r="N235" s="41"/>
    </row>
    <row r="236" spans="1:14" x14ac:dyDescent="0.2">
      <c r="A236" s="1" t="s">
        <v>426</v>
      </c>
      <c r="B236" s="2" t="s">
        <v>427</v>
      </c>
      <c r="C236" s="19"/>
      <c r="D236" s="27"/>
      <c r="E236" s="32"/>
      <c r="F236" s="34"/>
      <c r="G236" s="32"/>
      <c r="H236" s="27"/>
      <c r="I236" s="32"/>
      <c r="J236" s="34"/>
      <c r="K236" s="32"/>
      <c r="L236" s="34"/>
      <c r="M236" s="47"/>
      <c r="N236" s="41"/>
    </row>
    <row r="237" spans="1:14" x14ac:dyDescent="0.2">
      <c r="A237" s="1" t="s">
        <v>428</v>
      </c>
      <c r="B237" s="2" t="s">
        <v>2</v>
      </c>
      <c r="C237" s="19"/>
      <c r="D237" s="27">
        <v>55542</v>
      </c>
      <c r="E237" s="32"/>
      <c r="F237" s="34"/>
      <c r="G237" s="32">
        <v>4234244</v>
      </c>
      <c r="H237" s="27"/>
      <c r="I237" s="32"/>
      <c r="J237" s="34"/>
      <c r="K237" s="32"/>
      <c r="L237" s="34"/>
      <c r="M237" s="47"/>
      <c r="N237" s="41">
        <v>477428</v>
      </c>
    </row>
    <row r="238" spans="1:14" x14ac:dyDescent="0.2">
      <c r="A238" s="1" t="s">
        <v>429</v>
      </c>
      <c r="B238" s="2" t="s">
        <v>430</v>
      </c>
      <c r="C238" s="19"/>
      <c r="D238" s="27"/>
      <c r="E238" s="32"/>
      <c r="F238" s="34"/>
      <c r="G238" s="32"/>
      <c r="H238" s="27"/>
      <c r="I238" s="32"/>
      <c r="J238" s="34"/>
      <c r="K238" s="32"/>
      <c r="L238" s="34"/>
      <c r="M238" s="47"/>
      <c r="N238" s="41"/>
    </row>
    <row r="239" spans="1:14" x14ac:dyDescent="0.2">
      <c r="A239" s="1" t="s">
        <v>431</v>
      </c>
      <c r="B239" s="2" t="s">
        <v>432</v>
      </c>
      <c r="C239" s="19"/>
      <c r="D239" s="27"/>
      <c r="E239" s="32"/>
      <c r="F239" s="34">
        <v>280794</v>
      </c>
      <c r="G239" s="32">
        <v>1707708</v>
      </c>
      <c r="H239" s="27"/>
      <c r="I239" s="32">
        <v>461323</v>
      </c>
      <c r="J239" s="34"/>
      <c r="K239" s="32"/>
      <c r="L239" s="34"/>
      <c r="M239" s="47"/>
      <c r="N239" s="41"/>
    </row>
    <row r="240" spans="1:14" x14ac:dyDescent="0.2">
      <c r="A240" s="1" t="s">
        <v>433</v>
      </c>
      <c r="B240" s="2" t="s">
        <v>434</v>
      </c>
      <c r="C240" s="19"/>
      <c r="D240" s="27"/>
      <c r="E240" s="32"/>
      <c r="F240" s="34"/>
      <c r="G240" s="32"/>
      <c r="H240" s="27"/>
      <c r="I240" s="32"/>
      <c r="J240" s="34"/>
      <c r="K240" s="32"/>
      <c r="L240" s="34"/>
      <c r="M240" s="47"/>
      <c r="N240" s="41"/>
    </row>
    <row r="241" spans="1:14" x14ac:dyDescent="0.2">
      <c r="A241" s="1" t="s">
        <v>435</v>
      </c>
      <c r="B241" s="2" t="s">
        <v>436</v>
      </c>
      <c r="C241" s="19"/>
      <c r="D241" s="27"/>
      <c r="E241" s="32"/>
      <c r="F241" s="34"/>
      <c r="G241" s="32"/>
      <c r="H241" s="27"/>
      <c r="I241" s="32"/>
      <c r="J241" s="34"/>
      <c r="K241" s="32"/>
      <c r="L241" s="34"/>
      <c r="M241" s="47"/>
      <c r="N241" s="41"/>
    </row>
    <row r="242" spans="1:14" x14ac:dyDescent="0.2">
      <c r="A242" s="1" t="s">
        <v>437</v>
      </c>
      <c r="B242" s="2" t="s">
        <v>438</v>
      </c>
      <c r="C242" s="19"/>
      <c r="D242" s="27"/>
      <c r="E242" s="32"/>
      <c r="F242" s="34"/>
      <c r="G242" s="32"/>
      <c r="H242" s="27"/>
      <c r="I242" s="32"/>
      <c r="J242" s="34"/>
      <c r="K242" s="32"/>
      <c r="L242" s="34"/>
      <c r="M242" s="47"/>
      <c r="N242" s="41"/>
    </row>
    <row r="243" spans="1:14" x14ac:dyDescent="0.2">
      <c r="A243" s="1" t="s">
        <v>439</v>
      </c>
      <c r="B243" s="2" t="s">
        <v>440</v>
      </c>
      <c r="C243" s="19"/>
      <c r="D243" s="27"/>
      <c r="E243" s="32"/>
      <c r="F243" s="34"/>
      <c r="G243" s="32"/>
      <c r="H243" s="27"/>
      <c r="I243" s="32"/>
      <c r="J243" s="34"/>
      <c r="K243" s="32"/>
      <c r="L243" s="34"/>
      <c r="M243" s="47"/>
      <c r="N243" s="41"/>
    </row>
    <row r="244" spans="1:14" x14ac:dyDescent="0.2">
      <c r="A244" s="1" t="s">
        <v>441</v>
      </c>
      <c r="B244" s="2" t="s">
        <v>442</v>
      </c>
      <c r="C244" s="19"/>
      <c r="D244" s="27"/>
      <c r="E244" s="32"/>
      <c r="F244" s="34"/>
      <c r="G244" s="32"/>
      <c r="H244" s="27"/>
      <c r="I244" s="32"/>
      <c r="J244" s="34"/>
      <c r="K244" s="32"/>
      <c r="L244" s="34"/>
      <c r="M244" s="47"/>
      <c r="N244" s="41"/>
    </row>
    <row r="245" spans="1:14" s="8" customFormat="1" x14ac:dyDescent="0.2">
      <c r="A245" s="4" t="s">
        <v>443</v>
      </c>
      <c r="B245" s="5" t="s">
        <v>444</v>
      </c>
      <c r="C245" s="7">
        <f>SUM(C246:C264)</f>
        <v>2856000</v>
      </c>
      <c r="D245" s="7">
        <f t="shared" ref="D245:N245" si="21">SUM(D246:D264)</f>
        <v>31597738</v>
      </c>
      <c r="E245" s="7">
        <f t="shared" si="21"/>
        <v>23075122</v>
      </c>
      <c r="F245" s="7">
        <f t="shared" si="21"/>
        <v>0</v>
      </c>
      <c r="G245" s="7">
        <f>SUM(G246:G264)</f>
        <v>28231460</v>
      </c>
      <c r="H245" s="7">
        <f t="shared" si="21"/>
        <v>0</v>
      </c>
      <c r="I245" s="7">
        <f t="shared" si="21"/>
        <v>6299027</v>
      </c>
      <c r="J245" s="7">
        <f t="shared" si="21"/>
        <v>10491712</v>
      </c>
      <c r="K245" s="7">
        <f t="shared" si="21"/>
        <v>0</v>
      </c>
      <c r="L245" s="7">
        <f t="shared" si="21"/>
        <v>0</v>
      </c>
      <c r="M245" s="7">
        <f t="shared" si="21"/>
        <v>3500000</v>
      </c>
      <c r="N245" s="7">
        <f t="shared" si="21"/>
        <v>118988021</v>
      </c>
    </row>
    <row r="246" spans="1:14" x14ac:dyDescent="0.2">
      <c r="A246" s="1" t="s">
        <v>445</v>
      </c>
      <c r="B246" s="2" t="s">
        <v>446</v>
      </c>
      <c r="C246" s="19"/>
      <c r="D246" s="27"/>
      <c r="E246" s="32"/>
      <c r="F246" s="34"/>
      <c r="G246" s="32"/>
      <c r="H246" s="27"/>
      <c r="I246" s="32"/>
      <c r="J246" s="34"/>
      <c r="K246" s="32"/>
      <c r="L246" s="34"/>
      <c r="M246" s="47"/>
      <c r="N246" s="41"/>
    </row>
    <row r="247" spans="1:14" x14ac:dyDescent="0.2">
      <c r="A247" s="1" t="s">
        <v>447</v>
      </c>
      <c r="B247" s="2" t="s">
        <v>448</v>
      </c>
      <c r="C247" s="19"/>
      <c r="D247" s="27"/>
      <c r="E247" s="32"/>
      <c r="F247" s="34"/>
      <c r="G247" s="32"/>
      <c r="H247" s="27"/>
      <c r="I247" s="32"/>
      <c r="J247" s="34"/>
      <c r="K247" s="32"/>
      <c r="L247" s="34"/>
      <c r="M247" s="47"/>
      <c r="N247" s="41"/>
    </row>
    <row r="248" spans="1:14" x14ac:dyDescent="0.2">
      <c r="A248" s="1" t="s">
        <v>449</v>
      </c>
      <c r="B248" s="2" t="s">
        <v>450</v>
      </c>
      <c r="C248" s="19"/>
      <c r="D248" s="27"/>
      <c r="E248" s="32"/>
      <c r="F248" s="34"/>
      <c r="G248" s="32"/>
      <c r="H248" s="27"/>
      <c r="I248" s="32">
        <v>9377500</v>
      </c>
      <c r="J248" s="34">
        <v>3500000</v>
      </c>
      <c r="K248" s="32"/>
      <c r="L248" s="34"/>
      <c r="M248" s="47">
        <v>3500000</v>
      </c>
      <c r="N248" s="41"/>
    </row>
    <row r="249" spans="1:14" ht="25.5" x14ac:dyDescent="0.2">
      <c r="A249" s="1" t="s">
        <v>451</v>
      </c>
      <c r="B249" s="2" t="s">
        <v>452</v>
      </c>
      <c r="C249" s="19"/>
      <c r="D249" s="27"/>
      <c r="E249" s="32"/>
      <c r="F249" s="34"/>
      <c r="G249" s="32"/>
      <c r="H249" s="27"/>
      <c r="I249" s="32"/>
      <c r="J249" s="34"/>
      <c r="K249" s="32"/>
      <c r="L249" s="34"/>
      <c r="M249" s="47"/>
      <c r="N249" s="41"/>
    </row>
    <row r="250" spans="1:14" x14ac:dyDescent="0.2">
      <c r="A250" s="1" t="s">
        <v>453</v>
      </c>
      <c r="B250" s="2" t="s">
        <v>454</v>
      </c>
      <c r="C250" s="19"/>
      <c r="D250" s="27"/>
      <c r="E250" s="32"/>
      <c r="F250" s="34"/>
      <c r="G250" s="32"/>
      <c r="H250" s="27"/>
      <c r="I250" s="32"/>
      <c r="J250" s="34"/>
      <c r="K250" s="32"/>
      <c r="L250" s="34"/>
      <c r="M250" s="47"/>
      <c r="N250" s="41"/>
    </row>
    <row r="251" spans="1:14" x14ac:dyDescent="0.2">
      <c r="A251" s="1" t="s">
        <v>455</v>
      </c>
      <c r="B251" s="2" t="s">
        <v>456</v>
      </c>
      <c r="C251" s="19"/>
      <c r="D251" s="27"/>
      <c r="E251" s="32"/>
      <c r="F251" s="34"/>
      <c r="G251" s="32"/>
      <c r="H251" s="27"/>
      <c r="I251" s="32"/>
      <c r="J251" s="34"/>
      <c r="K251" s="32"/>
      <c r="L251" s="34"/>
      <c r="M251" s="47"/>
      <c r="N251" s="41"/>
    </row>
    <row r="252" spans="1:14" x14ac:dyDescent="0.2">
      <c r="A252" s="1" t="s">
        <v>457</v>
      </c>
      <c r="B252" s="2" t="s">
        <v>448</v>
      </c>
      <c r="C252" s="19"/>
      <c r="D252" s="27"/>
      <c r="E252" s="32"/>
      <c r="F252" s="34"/>
      <c r="G252" s="32"/>
      <c r="H252" s="27"/>
      <c r="I252" s="32"/>
      <c r="J252" s="34"/>
      <c r="K252" s="32"/>
      <c r="L252" s="34"/>
      <c r="M252" s="47"/>
      <c r="N252" s="41"/>
    </row>
    <row r="253" spans="1:14" x14ac:dyDescent="0.2">
      <c r="A253" s="1" t="s">
        <v>458</v>
      </c>
      <c r="B253" s="2" t="s">
        <v>450</v>
      </c>
      <c r="C253" s="19"/>
      <c r="D253" s="27"/>
      <c r="E253" s="32">
        <v>8977500</v>
      </c>
      <c r="F253" s="34"/>
      <c r="G253" s="32">
        <v>400000</v>
      </c>
      <c r="H253" s="27"/>
      <c r="I253" s="32">
        <v>-9377500</v>
      </c>
      <c r="J253" s="34"/>
      <c r="K253" s="32"/>
      <c r="L253" s="34"/>
      <c r="M253" s="47"/>
      <c r="N253" s="41"/>
    </row>
    <row r="254" spans="1:14" x14ac:dyDescent="0.2">
      <c r="A254" s="1" t="s">
        <v>459</v>
      </c>
      <c r="B254" s="2" t="s">
        <v>415</v>
      </c>
      <c r="C254" s="19"/>
      <c r="D254" s="27"/>
      <c r="E254" s="32"/>
      <c r="F254" s="34"/>
      <c r="G254" s="32"/>
      <c r="H254" s="27"/>
      <c r="I254" s="32"/>
      <c r="J254" s="34"/>
      <c r="K254" s="32"/>
      <c r="L254" s="34"/>
      <c r="M254" s="47"/>
      <c r="N254" s="41">
        <v>113715897</v>
      </c>
    </row>
    <row r="255" spans="1:14" x14ac:dyDescent="0.2">
      <c r="A255" s="1" t="s">
        <v>460</v>
      </c>
      <c r="B255" s="2" t="s">
        <v>68</v>
      </c>
      <c r="C255" s="19">
        <v>2856000</v>
      </c>
      <c r="D255" s="27">
        <v>31597738</v>
      </c>
      <c r="E255" s="32">
        <v>14097622</v>
      </c>
      <c r="F255" s="34"/>
      <c r="G255" s="32">
        <v>27831460</v>
      </c>
      <c r="H255" s="27"/>
      <c r="I255" s="32">
        <v>6299027</v>
      </c>
      <c r="J255" s="34">
        <v>6991712</v>
      </c>
      <c r="K255" s="32"/>
      <c r="L255" s="34"/>
      <c r="M255" s="47"/>
      <c r="N255" s="41">
        <v>5272124</v>
      </c>
    </row>
    <row r="256" spans="1:14" x14ac:dyDescent="0.2">
      <c r="A256" s="1" t="s">
        <v>461</v>
      </c>
      <c r="B256" s="2" t="s">
        <v>462</v>
      </c>
      <c r="C256" s="19"/>
      <c r="D256" s="27"/>
      <c r="E256" s="32"/>
      <c r="F256" s="34"/>
      <c r="G256" s="32"/>
      <c r="H256" s="27"/>
      <c r="I256" s="32"/>
      <c r="J256" s="34"/>
      <c r="K256" s="32"/>
      <c r="L256" s="34"/>
      <c r="M256" s="47"/>
      <c r="N256" s="41"/>
    </row>
    <row r="257" spans="1:14" x14ac:dyDescent="0.2">
      <c r="A257" s="1" t="s">
        <v>463</v>
      </c>
      <c r="B257" s="2" t="s">
        <v>464</v>
      </c>
      <c r="C257" s="19"/>
      <c r="D257" s="27"/>
      <c r="E257" s="32"/>
      <c r="F257" s="34"/>
      <c r="G257" s="32"/>
      <c r="H257" s="27"/>
      <c r="I257" s="32"/>
      <c r="J257" s="34"/>
      <c r="K257" s="32"/>
      <c r="L257" s="34"/>
      <c r="M257" s="47"/>
      <c r="N257" s="41"/>
    </row>
    <row r="258" spans="1:14" x14ac:dyDescent="0.2">
      <c r="A258" s="1" t="s">
        <v>465</v>
      </c>
      <c r="B258" s="2" t="s">
        <v>419</v>
      </c>
      <c r="C258" s="19"/>
      <c r="D258" s="27"/>
      <c r="E258" s="32"/>
      <c r="F258" s="34"/>
      <c r="G258" s="32"/>
      <c r="H258" s="27"/>
      <c r="I258" s="32"/>
      <c r="J258" s="34"/>
      <c r="K258" s="32"/>
      <c r="L258" s="34"/>
      <c r="M258" s="47"/>
      <c r="N258" s="41"/>
    </row>
    <row r="259" spans="1:14" x14ac:dyDescent="0.2">
      <c r="A259" s="1" t="s">
        <v>466</v>
      </c>
      <c r="B259" s="2" t="s">
        <v>467</v>
      </c>
      <c r="C259" s="19"/>
      <c r="D259" s="27"/>
      <c r="E259" s="32"/>
      <c r="F259" s="34"/>
      <c r="G259" s="32"/>
      <c r="H259" s="27"/>
      <c r="I259" s="32"/>
      <c r="J259" s="34"/>
      <c r="K259" s="32"/>
      <c r="L259" s="34"/>
      <c r="M259" s="47"/>
      <c r="N259" s="41"/>
    </row>
    <row r="260" spans="1:14" x14ac:dyDescent="0.2">
      <c r="A260" s="1" t="s">
        <v>468</v>
      </c>
      <c r="B260" s="2" t="s">
        <v>469</v>
      </c>
      <c r="C260" s="19"/>
      <c r="D260" s="27"/>
      <c r="E260" s="32"/>
      <c r="F260" s="34"/>
      <c r="G260" s="32"/>
      <c r="H260" s="27"/>
      <c r="I260" s="32"/>
      <c r="J260" s="34"/>
      <c r="K260" s="32"/>
      <c r="L260" s="34"/>
      <c r="M260" s="47"/>
      <c r="N260" s="41"/>
    </row>
    <row r="261" spans="1:14" x14ac:dyDescent="0.2">
      <c r="A261" s="1" t="s">
        <v>470</v>
      </c>
      <c r="B261" s="2" t="s">
        <v>471</v>
      </c>
      <c r="C261" s="19"/>
      <c r="D261" s="27"/>
      <c r="E261" s="32"/>
      <c r="F261" s="34"/>
      <c r="G261" s="32"/>
      <c r="H261" s="27"/>
      <c r="I261" s="32"/>
      <c r="J261" s="34"/>
      <c r="K261" s="32"/>
      <c r="L261" s="34"/>
      <c r="M261" s="47"/>
      <c r="N261" s="41"/>
    </row>
    <row r="262" spans="1:14" x14ac:dyDescent="0.2">
      <c r="A262" s="1" t="s">
        <v>472</v>
      </c>
      <c r="B262" s="2" t="s">
        <v>448</v>
      </c>
      <c r="C262" s="19"/>
      <c r="D262" s="27"/>
      <c r="E262" s="32"/>
      <c r="F262" s="34"/>
      <c r="G262" s="32"/>
      <c r="H262" s="27"/>
      <c r="I262" s="32"/>
      <c r="J262" s="34"/>
      <c r="K262" s="32"/>
      <c r="L262" s="34"/>
      <c r="M262" s="47"/>
      <c r="N262" s="41"/>
    </row>
    <row r="263" spans="1:14" x14ac:dyDescent="0.2">
      <c r="A263" s="1" t="s">
        <v>473</v>
      </c>
      <c r="B263" s="2" t="s">
        <v>450</v>
      </c>
      <c r="C263" s="19"/>
      <c r="D263" s="27"/>
      <c r="E263" s="32"/>
      <c r="F263" s="34"/>
      <c r="G263" s="32"/>
      <c r="H263" s="27"/>
      <c r="I263" s="32"/>
      <c r="J263" s="34"/>
      <c r="K263" s="32"/>
      <c r="L263" s="34"/>
      <c r="M263" s="47"/>
      <c r="N263" s="41"/>
    </row>
    <row r="264" spans="1:14" x14ac:dyDescent="0.2">
      <c r="A264" s="1" t="s">
        <v>474</v>
      </c>
      <c r="B264" s="2" t="s">
        <v>475</v>
      </c>
      <c r="C264" s="19"/>
      <c r="D264" s="27"/>
      <c r="E264" s="32"/>
      <c r="F264" s="34"/>
      <c r="G264" s="32"/>
      <c r="H264" s="27"/>
      <c r="I264" s="32"/>
      <c r="J264" s="34"/>
      <c r="K264" s="32"/>
      <c r="L264" s="34"/>
      <c r="M264" s="47"/>
      <c r="N264" s="41"/>
    </row>
    <row r="265" spans="1:14" s="8" customFormat="1" x14ac:dyDescent="0.2">
      <c r="A265" s="4" t="s">
        <v>476</v>
      </c>
      <c r="B265" s="5" t="s">
        <v>477</v>
      </c>
      <c r="C265" s="6"/>
      <c r="D265" s="6"/>
      <c r="E265" s="3"/>
      <c r="F265" s="3"/>
      <c r="G265" s="3"/>
      <c r="H265" s="6"/>
      <c r="I265" s="3"/>
      <c r="J265" s="3"/>
      <c r="K265" s="3"/>
      <c r="L265" s="3"/>
      <c r="M265" s="48"/>
      <c r="N265" s="42"/>
    </row>
    <row r="266" spans="1:14" s="8" customFormat="1" x14ac:dyDescent="0.2">
      <c r="A266" s="4" t="s">
        <v>478</v>
      </c>
      <c r="B266" s="5" t="s">
        <v>479</v>
      </c>
      <c r="C266" s="7">
        <f>SUM(C267:C274)</f>
        <v>0</v>
      </c>
      <c r="D266" s="7">
        <f t="shared" ref="D266:N266" si="22">SUM(D267:D274)</f>
        <v>0</v>
      </c>
      <c r="E266" s="7">
        <f t="shared" si="22"/>
        <v>0</v>
      </c>
      <c r="F266" s="7">
        <f t="shared" si="22"/>
        <v>0</v>
      </c>
      <c r="G266" s="7">
        <f>SUM(G267:G274)</f>
        <v>0</v>
      </c>
      <c r="H266" s="7">
        <f t="shared" si="22"/>
        <v>0</v>
      </c>
      <c r="I266" s="7">
        <f t="shared" si="22"/>
        <v>17045820</v>
      </c>
      <c r="J266" s="7">
        <f t="shared" si="22"/>
        <v>0</v>
      </c>
      <c r="K266" s="7">
        <f t="shared" si="22"/>
        <v>0</v>
      </c>
      <c r="L266" s="7">
        <f t="shared" si="22"/>
        <v>0</v>
      </c>
      <c r="M266" s="7">
        <f t="shared" si="22"/>
        <v>0</v>
      </c>
      <c r="N266" s="7">
        <f t="shared" si="22"/>
        <v>0</v>
      </c>
    </row>
    <row r="267" spans="1:14" x14ac:dyDescent="0.2">
      <c r="A267" s="1" t="s">
        <v>480</v>
      </c>
      <c r="B267" s="2" t="s">
        <v>362</v>
      </c>
      <c r="C267" s="19"/>
      <c r="D267" s="27"/>
      <c r="E267" s="32"/>
      <c r="F267" s="34"/>
      <c r="G267" s="32"/>
      <c r="H267" s="27"/>
      <c r="I267" s="32"/>
      <c r="J267" s="34"/>
      <c r="K267" s="32"/>
      <c r="L267" s="34"/>
      <c r="M267" s="47"/>
      <c r="N267" s="41"/>
    </row>
    <row r="268" spans="1:14" x14ac:dyDescent="0.2">
      <c r="A268" s="1" t="s">
        <v>481</v>
      </c>
      <c r="B268" s="2" t="s">
        <v>376</v>
      </c>
      <c r="C268" s="19"/>
      <c r="D268" s="27"/>
      <c r="E268" s="32"/>
      <c r="F268" s="34"/>
      <c r="G268" s="32"/>
      <c r="H268" s="27"/>
      <c r="I268" s="32"/>
      <c r="J268" s="34"/>
      <c r="K268" s="32"/>
      <c r="L268" s="34"/>
      <c r="M268" s="47"/>
      <c r="N268" s="41"/>
    </row>
    <row r="269" spans="1:14" x14ac:dyDescent="0.2">
      <c r="A269" s="1" t="s">
        <v>482</v>
      </c>
      <c r="B269" s="2" t="s">
        <v>483</v>
      </c>
      <c r="C269" s="19"/>
      <c r="D269" s="27"/>
      <c r="E269" s="32"/>
      <c r="F269" s="34"/>
      <c r="G269" s="32"/>
      <c r="H269" s="27"/>
      <c r="I269" s="32"/>
      <c r="J269" s="34"/>
      <c r="K269" s="32"/>
      <c r="L269" s="34"/>
      <c r="M269" s="47"/>
      <c r="N269" s="41"/>
    </row>
    <row r="270" spans="1:14" x14ac:dyDescent="0.2">
      <c r="A270" s="1" t="s">
        <v>484</v>
      </c>
      <c r="B270" s="2" t="s">
        <v>485</v>
      </c>
      <c r="C270" s="19"/>
      <c r="D270" s="27"/>
      <c r="E270" s="32"/>
      <c r="F270" s="34"/>
      <c r="G270" s="32"/>
      <c r="H270" s="27"/>
      <c r="I270" s="32">
        <v>17045820</v>
      </c>
      <c r="J270" s="34"/>
      <c r="K270" s="32"/>
      <c r="L270" s="34"/>
      <c r="M270" s="47"/>
      <c r="N270" s="41"/>
    </row>
    <row r="271" spans="1:14" x14ac:dyDescent="0.2">
      <c r="A271" s="1" t="s">
        <v>486</v>
      </c>
      <c r="B271" s="2" t="s">
        <v>487</v>
      </c>
      <c r="C271" s="19"/>
      <c r="D271" s="27"/>
      <c r="E271" s="32"/>
      <c r="F271" s="34"/>
      <c r="G271" s="32"/>
      <c r="H271" s="27"/>
      <c r="I271" s="32"/>
      <c r="J271" s="34"/>
      <c r="K271" s="32"/>
      <c r="L271" s="34"/>
      <c r="M271" s="47"/>
      <c r="N271" s="41"/>
    </row>
    <row r="272" spans="1:14" x14ac:dyDescent="0.2">
      <c r="A272" s="1" t="s">
        <v>488</v>
      </c>
      <c r="B272" s="2" t="s">
        <v>489</v>
      </c>
      <c r="C272" s="19"/>
      <c r="D272" s="27"/>
      <c r="E272" s="32"/>
      <c r="F272" s="34"/>
      <c r="G272" s="32"/>
      <c r="H272" s="27"/>
      <c r="I272" s="32"/>
      <c r="J272" s="34"/>
      <c r="K272" s="32"/>
      <c r="L272" s="34"/>
      <c r="M272" s="47"/>
      <c r="N272" s="41"/>
    </row>
    <row r="273" spans="1:14" x14ac:dyDescent="0.2">
      <c r="A273" s="1" t="s">
        <v>490</v>
      </c>
      <c r="B273" s="2" t="s">
        <v>491</v>
      </c>
      <c r="C273" s="19"/>
      <c r="D273" s="27"/>
      <c r="E273" s="32"/>
      <c r="F273" s="34"/>
      <c r="G273" s="32"/>
      <c r="H273" s="27"/>
      <c r="I273" s="32"/>
      <c r="J273" s="34"/>
      <c r="K273" s="32"/>
      <c r="L273" s="34"/>
      <c r="M273" s="47"/>
      <c r="N273" s="41"/>
    </row>
    <row r="274" spans="1:14" x14ac:dyDescent="0.2">
      <c r="A274" s="1" t="s">
        <v>492</v>
      </c>
      <c r="B274" s="2" t="s">
        <v>376</v>
      </c>
      <c r="C274" s="19"/>
      <c r="D274" s="27"/>
      <c r="E274" s="32"/>
      <c r="F274" s="34"/>
      <c r="G274" s="32"/>
      <c r="H274" s="27"/>
      <c r="I274" s="32"/>
      <c r="J274" s="34"/>
      <c r="K274" s="32"/>
      <c r="L274" s="34"/>
      <c r="M274" s="47"/>
      <c r="N274" s="41"/>
    </row>
    <row r="275" spans="1:14" s="8" customFormat="1" x14ac:dyDescent="0.2">
      <c r="A275" s="4" t="s">
        <v>493</v>
      </c>
      <c r="B275" s="5" t="s">
        <v>494</v>
      </c>
      <c r="C275" s="7">
        <f>SUM(C276:C279)</f>
        <v>0</v>
      </c>
      <c r="D275" s="7">
        <f t="shared" ref="D275:N275" si="23">SUM(D276:D279)</f>
        <v>44710113</v>
      </c>
      <c r="E275" s="7">
        <f t="shared" si="23"/>
        <v>0</v>
      </c>
      <c r="F275" s="7">
        <f t="shared" si="23"/>
        <v>637007</v>
      </c>
      <c r="G275" s="7">
        <f>SUM(G276:G279)</f>
        <v>0</v>
      </c>
      <c r="H275" s="7">
        <f t="shared" si="23"/>
        <v>0</v>
      </c>
      <c r="I275" s="7">
        <f t="shared" si="23"/>
        <v>0</v>
      </c>
      <c r="J275" s="7">
        <f t="shared" si="23"/>
        <v>0</v>
      </c>
      <c r="K275" s="7">
        <f t="shared" si="23"/>
        <v>0</v>
      </c>
      <c r="L275" s="7">
        <f t="shared" si="23"/>
        <v>0</v>
      </c>
      <c r="M275" s="7">
        <f t="shared" si="23"/>
        <v>0</v>
      </c>
      <c r="N275" s="7">
        <f t="shared" si="23"/>
        <v>0</v>
      </c>
    </row>
    <row r="276" spans="1:14" x14ac:dyDescent="0.2">
      <c r="A276" s="1" t="s">
        <v>495</v>
      </c>
      <c r="B276" s="2" t="s">
        <v>496</v>
      </c>
      <c r="C276" s="19"/>
      <c r="D276" s="27"/>
      <c r="E276" s="32"/>
      <c r="F276" s="34"/>
      <c r="G276" s="32"/>
      <c r="H276" s="27"/>
      <c r="I276" s="32"/>
      <c r="J276" s="34"/>
      <c r="K276" s="32"/>
      <c r="L276" s="34"/>
      <c r="M276" s="47"/>
      <c r="N276" s="41"/>
    </row>
    <row r="277" spans="1:14" x14ac:dyDescent="0.2">
      <c r="A277" s="1" t="s">
        <v>497</v>
      </c>
      <c r="B277" s="2" t="s">
        <v>498</v>
      </c>
      <c r="C277" s="19"/>
      <c r="D277" s="27"/>
      <c r="E277" s="32"/>
      <c r="F277" s="34"/>
      <c r="G277" s="32"/>
      <c r="H277" s="27"/>
      <c r="I277" s="32"/>
      <c r="J277" s="34"/>
      <c r="K277" s="32"/>
      <c r="L277" s="34"/>
      <c r="M277" s="47"/>
      <c r="N277" s="41"/>
    </row>
    <row r="278" spans="1:14" x14ac:dyDescent="0.2">
      <c r="A278" s="1" t="s">
        <v>499</v>
      </c>
      <c r="B278" s="2" t="s">
        <v>500</v>
      </c>
      <c r="C278" s="19"/>
      <c r="D278" s="27"/>
      <c r="E278" s="32"/>
      <c r="F278" s="34"/>
      <c r="G278" s="32"/>
      <c r="H278" s="27"/>
      <c r="I278" s="32"/>
      <c r="J278" s="34"/>
      <c r="K278" s="32"/>
      <c r="L278" s="34"/>
      <c r="M278" s="47"/>
      <c r="N278" s="41"/>
    </row>
    <row r="279" spans="1:14" x14ac:dyDescent="0.2">
      <c r="A279" s="1" t="s">
        <v>501</v>
      </c>
      <c r="B279" s="2" t="s">
        <v>502</v>
      </c>
      <c r="C279" s="19"/>
      <c r="D279" s="27">
        <v>44710113</v>
      </c>
      <c r="E279" s="32"/>
      <c r="F279" s="34">
        <v>637007</v>
      </c>
      <c r="G279" s="32"/>
      <c r="H279" s="27"/>
      <c r="I279" s="32"/>
      <c r="J279" s="34"/>
      <c r="K279" s="32"/>
      <c r="L279" s="34"/>
      <c r="M279" s="47"/>
      <c r="N279" s="41"/>
    </row>
    <row r="280" spans="1:14" s="44" customFormat="1" x14ac:dyDescent="0.2">
      <c r="B280" s="20" t="s">
        <v>503</v>
      </c>
      <c r="C280" s="43">
        <f>C275+C266+C265+C245+C229+C223+C198+C195+C189+C182+C180+C172+C160+C147+C137+C120+C113+C109+C105+C100+C97+C54+C6</f>
        <v>53765288</v>
      </c>
      <c r="D280" s="43">
        <f t="shared" ref="D280:I280" si="24">D275+D266+D265+D245+D229+D223+D198+D195+D189+D182+D180+D172+D160+D147+D137+D120+D113+D109+D105+D100+D97+D54+D6+D156+D95</f>
        <v>178932215</v>
      </c>
      <c r="E280" s="43">
        <f t="shared" si="24"/>
        <v>154972883</v>
      </c>
      <c r="F280" s="43">
        <f t="shared" si="24"/>
        <v>168622678</v>
      </c>
      <c r="G280" s="43">
        <f t="shared" si="24"/>
        <v>137282551</v>
      </c>
      <c r="H280" s="43">
        <f t="shared" si="24"/>
        <v>88850404</v>
      </c>
      <c r="I280" s="43">
        <f t="shared" si="24"/>
        <v>125050127</v>
      </c>
      <c r="J280" s="43">
        <f>J6+J54+J95+J97+J100+J105+J109+J113+J120+J137+J147+J156+J160+J172+J180+J182+J189+J195+J198+J223+J229+J245+J265+J266+J275</f>
        <v>110953755</v>
      </c>
      <c r="K280" s="43">
        <f>K6+K54+K95+K97+K100+K105+K109+K113+K120+K137+K147+K156+K160+K172+K180+K182+K189+K195+K198+K223+K229+K245+K265+K266+K275</f>
        <v>84243120</v>
      </c>
      <c r="L280" s="43">
        <f>L6+L54+L95+L97+L100+L105+L109+L113+L120+L137+L147+L156+L160+L172+L180+L182+L189+L195+L198+L223+L229+L245+L265+L266+L275</f>
        <v>125779653</v>
      </c>
      <c r="M280" s="43">
        <f>M6+M54+M95+M97+M100+M105+M109+M113+M120+M137+M147+M156+M160+M172+M180+M182+M189+M195+M198+M223+M229+M245+M265+M266+M275</f>
        <v>161957284</v>
      </c>
      <c r="N280" s="43">
        <f>N6+N54+N95+N97+N100+N105+N109+N113+N120+N137+N147+N156+N160+N172+N180+N182+N189+N195+N198+N223+N229+N245+N265+N266+N275</f>
        <v>429892248</v>
      </c>
    </row>
    <row r="281" spans="1:14" x14ac:dyDescent="0.2">
      <c r="J281" s="60"/>
      <c r="K281" s="16"/>
      <c r="L281" s="60"/>
      <c r="M281" s="66"/>
      <c r="N281" s="67"/>
    </row>
    <row r="282" spans="1:14" x14ac:dyDescent="0.2">
      <c r="D282" s="16"/>
      <c r="F282" s="16"/>
      <c r="G282" s="16"/>
      <c r="H282" s="16"/>
      <c r="I282" s="60"/>
      <c r="J282" s="60"/>
      <c r="K282" s="16"/>
      <c r="L282" s="60"/>
      <c r="M282" s="66"/>
      <c r="N282" s="67"/>
    </row>
    <row r="283" spans="1:14" x14ac:dyDescent="0.2">
      <c r="E283" s="16"/>
      <c r="H283" s="60"/>
      <c r="I283" s="66"/>
      <c r="J283" s="67"/>
      <c r="K283" s="16"/>
      <c r="L283" s="16"/>
      <c r="M283" s="16"/>
      <c r="N283" s="16"/>
    </row>
    <row r="284" spans="1:14" x14ac:dyDescent="0.2">
      <c r="H284" s="60"/>
      <c r="I284" s="66"/>
      <c r="J284" s="67"/>
      <c r="K284" s="16"/>
      <c r="L284" s="16"/>
      <c r="M284" s="16"/>
      <c r="N284" s="16"/>
    </row>
    <row r="285" spans="1:14" x14ac:dyDescent="0.2">
      <c r="H285" s="60"/>
      <c r="I285" s="66"/>
      <c r="J285" s="67"/>
      <c r="K285" s="16"/>
      <c r="L285" s="16"/>
      <c r="M285" s="16"/>
      <c r="N285" s="16"/>
    </row>
    <row r="286" spans="1:14" x14ac:dyDescent="0.2">
      <c r="H286" s="60"/>
      <c r="I286" s="66"/>
      <c r="J286" s="67"/>
      <c r="K286" s="16"/>
      <c r="L286" s="16"/>
      <c r="M286" s="16"/>
      <c r="N286" s="16"/>
    </row>
    <row r="287" spans="1:14" x14ac:dyDescent="0.2">
      <c r="D287" s="16"/>
      <c r="H287" s="60"/>
      <c r="I287" s="66"/>
      <c r="J287" s="67"/>
      <c r="K287" s="16"/>
      <c r="L287" s="16">
        <v>2100</v>
      </c>
      <c r="M287" s="16"/>
      <c r="N287" s="16"/>
    </row>
    <row r="288" spans="1:14" x14ac:dyDescent="0.2">
      <c r="H288" s="60"/>
      <c r="I288" s="66"/>
      <c r="J288" s="67"/>
      <c r="K288" s="16"/>
      <c r="L288" s="16">
        <v>2100</v>
      </c>
      <c r="M288" s="16"/>
      <c r="N288" s="16"/>
    </row>
    <row r="289" spans="4:14" x14ac:dyDescent="0.2">
      <c r="D289" s="16"/>
      <c r="H289" s="60"/>
      <c r="I289" s="66"/>
      <c r="J289" s="67"/>
      <c r="K289" s="16"/>
      <c r="L289" s="16">
        <v>2100</v>
      </c>
      <c r="M289" s="16"/>
      <c r="N289" s="16"/>
    </row>
    <row r="290" spans="4:14" x14ac:dyDescent="0.2">
      <c r="H290" s="37"/>
      <c r="I290" s="49"/>
      <c r="J290" s="67"/>
      <c r="K290" s="16"/>
      <c r="L290" s="16">
        <v>2100</v>
      </c>
      <c r="M290" s="16"/>
      <c r="N290" s="16"/>
    </row>
    <row r="291" spans="4:14" x14ac:dyDescent="0.2">
      <c r="H291" s="37"/>
      <c r="I291" s="49"/>
      <c r="J291" s="67"/>
      <c r="K291" s="16"/>
      <c r="L291" s="16">
        <v>2100</v>
      </c>
      <c r="M291" s="16"/>
      <c r="N291" s="16"/>
    </row>
    <row r="292" spans="4:14" x14ac:dyDescent="0.2">
      <c r="H292" s="60"/>
      <c r="I292" s="66"/>
      <c r="J292" s="67"/>
      <c r="K292" s="16"/>
      <c r="L292" s="16">
        <v>600</v>
      </c>
      <c r="M292" s="16"/>
      <c r="N292" s="16"/>
    </row>
    <row r="293" spans="4:14" x14ac:dyDescent="0.2">
      <c r="H293" s="60"/>
      <c r="I293" s="66"/>
      <c r="J293" s="67"/>
      <c r="K293" s="16"/>
      <c r="L293" s="16"/>
      <c r="M293" s="16"/>
      <c r="N293" s="16"/>
    </row>
    <row r="294" spans="4:14" x14ac:dyDescent="0.2">
      <c r="H294" s="60"/>
      <c r="I294" s="66"/>
      <c r="J294" s="67"/>
      <c r="K294" s="16"/>
      <c r="L294" s="16"/>
      <c r="M294" s="16"/>
      <c r="N294" s="16"/>
    </row>
    <row r="295" spans="4:14" x14ac:dyDescent="0.2">
      <c r="H295" s="60"/>
      <c r="I295" s="66"/>
      <c r="J295" s="67"/>
      <c r="K295" s="16"/>
      <c r="L295" s="16">
        <f>SUM(L287:L294)</f>
        <v>11100</v>
      </c>
      <c r="M295" s="16"/>
      <c r="N295" s="16"/>
    </row>
    <row r="296" spans="4:14" x14ac:dyDescent="0.2">
      <c r="H296" s="60"/>
      <c r="I296" s="66"/>
      <c r="J296" s="67"/>
      <c r="K296" s="16"/>
      <c r="L296" s="16"/>
      <c r="M296" s="16"/>
      <c r="N296" s="16"/>
    </row>
    <row r="297" spans="4:14" x14ac:dyDescent="0.2">
      <c r="H297" s="60"/>
      <c r="I297" s="66"/>
      <c r="J297" s="67"/>
      <c r="K297" s="16"/>
      <c r="L297" s="16"/>
      <c r="M297" s="16"/>
      <c r="N297" s="16"/>
    </row>
    <row r="298" spans="4:14" x14ac:dyDescent="0.2">
      <c r="H298" s="60"/>
      <c r="I298" s="66"/>
      <c r="J298" s="67"/>
      <c r="K298" s="16"/>
      <c r="L298" s="16"/>
      <c r="M298" s="16"/>
      <c r="N298" s="16"/>
    </row>
    <row r="299" spans="4:14" x14ac:dyDescent="0.2">
      <c r="H299" s="60"/>
      <c r="I299" s="66"/>
      <c r="J299" s="67"/>
      <c r="K299" s="16"/>
      <c r="L299" s="16"/>
      <c r="M299" s="16"/>
      <c r="N299" s="16"/>
    </row>
    <row r="300" spans="4:14" x14ac:dyDescent="0.2">
      <c r="H300" s="60"/>
      <c r="I300" s="66"/>
      <c r="J300" s="67"/>
      <c r="K300" s="16"/>
      <c r="L300" s="16"/>
      <c r="M300" s="16"/>
      <c r="N300" s="16"/>
    </row>
    <row r="301" spans="4:14" x14ac:dyDescent="0.2">
      <c r="H301" s="60"/>
      <c r="I301" s="66"/>
      <c r="J301" s="67"/>
      <c r="K301" s="16"/>
      <c r="L301" s="16"/>
      <c r="M301" s="16"/>
      <c r="N301" s="16"/>
    </row>
    <row r="302" spans="4:14" x14ac:dyDescent="0.2">
      <c r="H302" s="60"/>
      <c r="I302" s="66"/>
      <c r="J302" s="67"/>
      <c r="K302" s="16"/>
      <c r="L302" s="16"/>
      <c r="M302" s="16"/>
      <c r="N302" s="16"/>
    </row>
    <row r="303" spans="4:14" x14ac:dyDescent="0.2">
      <c r="H303" s="60"/>
      <c r="I303" s="66"/>
      <c r="J303" s="67"/>
      <c r="K303" s="16"/>
      <c r="L303" s="16"/>
      <c r="M303" s="16"/>
      <c r="N303" s="16"/>
    </row>
    <row r="304" spans="4:14" x14ac:dyDescent="0.2">
      <c r="H304" s="60"/>
      <c r="I304" s="66"/>
      <c r="J304" s="67"/>
      <c r="K304" s="16"/>
      <c r="L304" s="16"/>
      <c r="M304" s="16"/>
      <c r="N304" s="16"/>
    </row>
    <row r="305" spans="8:14" x14ac:dyDescent="0.2">
      <c r="H305" s="60"/>
      <c r="I305" s="66"/>
      <c r="J305" s="67"/>
      <c r="K305" s="16"/>
      <c r="L305"/>
      <c r="M305"/>
      <c r="N305"/>
    </row>
    <row r="306" spans="8:14" x14ac:dyDescent="0.2">
      <c r="H306" s="60"/>
      <c r="I306" s="66"/>
      <c r="J306" s="67"/>
      <c r="K306" s="16"/>
      <c r="L306"/>
      <c r="M306"/>
      <c r="N306"/>
    </row>
    <row r="307" spans="8:14" x14ac:dyDescent="0.2">
      <c r="H307" s="60"/>
      <c r="I307" s="66"/>
      <c r="J307" s="67"/>
      <c r="K307" s="16"/>
      <c r="L307"/>
      <c r="M307"/>
      <c r="N307"/>
    </row>
    <row r="308" spans="8:14" x14ac:dyDescent="0.2">
      <c r="H308" s="60"/>
      <c r="I308" s="66"/>
      <c r="J308" s="67"/>
      <c r="K308" s="16"/>
      <c r="L308"/>
      <c r="M308"/>
      <c r="N308"/>
    </row>
    <row r="309" spans="8:14" x14ac:dyDescent="0.2">
      <c r="H309" s="60"/>
      <c r="I309" s="66"/>
      <c r="J309" s="67"/>
      <c r="K309" s="16"/>
      <c r="L309"/>
      <c r="M309"/>
      <c r="N309"/>
    </row>
    <row r="310" spans="8:14" x14ac:dyDescent="0.2">
      <c r="H310" s="60"/>
      <c r="I310" s="66"/>
      <c r="J310" s="67"/>
      <c r="K310" s="16"/>
      <c r="L310"/>
      <c r="M310"/>
      <c r="N310"/>
    </row>
    <row r="311" spans="8:14" x14ac:dyDescent="0.2">
      <c r="H311" s="60"/>
      <c r="I311" s="66"/>
      <c r="J311" s="67"/>
      <c r="K311" s="16"/>
      <c r="L311"/>
      <c r="M311"/>
      <c r="N311"/>
    </row>
    <row r="312" spans="8:14" x14ac:dyDescent="0.2">
      <c r="H312" s="60"/>
      <c r="I312" s="66"/>
      <c r="J312" s="67"/>
      <c r="K312" s="16"/>
      <c r="L312"/>
      <c r="M312"/>
      <c r="N312"/>
    </row>
    <row r="313" spans="8:14" x14ac:dyDescent="0.2">
      <c r="H313" s="60"/>
      <c r="I313" s="66"/>
      <c r="J313" s="67"/>
      <c r="K313" s="16"/>
      <c r="L313"/>
      <c r="M313"/>
      <c r="N313"/>
    </row>
    <row r="314" spans="8:14" x14ac:dyDescent="0.2">
      <c r="H314" s="60"/>
      <c r="I314" s="66"/>
      <c r="J314" s="67"/>
      <c r="K314" s="16"/>
      <c r="L314"/>
      <c r="M314"/>
      <c r="N314"/>
    </row>
    <row r="315" spans="8:14" x14ac:dyDescent="0.2">
      <c r="H315" s="60"/>
      <c r="I315" s="66"/>
      <c r="J315" s="67"/>
      <c r="K315" s="16"/>
      <c r="L315"/>
      <c r="M315"/>
      <c r="N315"/>
    </row>
    <row r="316" spans="8:14" x14ac:dyDescent="0.2">
      <c r="H316" s="60"/>
      <c r="I316" s="66"/>
      <c r="J316" s="67"/>
      <c r="K316" s="16"/>
      <c r="L316"/>
      <c r="M316"/>
      <c r="N316"/>
    </row>
    <row r="317" spans="8:14" x14ac:dyDescent="0.2">
      <c r="H317" s="60"/>
      <c r="I317" s="66"/>
      <c r="J317" s="67"/>
      <c r="K317" s="16"/>
      <c r="L317"/>
      <c r="M317"/>
      <c r="N317"/>
    </row>
    <row r="318" spans="8:14" x14ac:dyDescent="0.2">
      <c r="H318" s="60"/>
      <c r="I318" s="66"/>
      <c r="J318" s="67"/>
      <c r="K318" s="16"/>
      <c r="L318"/>
      <c r="M318"/>
      <c r="N318"/>
    </row>
    <row r="319" spans="8:14" x14ac:dyDescent="0.2">
      <c r="H319" s="60"/>
      <c r="I319" s="66"/>
      <c r="J319" s="67"/>
      <c r="K319" s="16"/>
      <c r="L319"/>
      <c r="M319"/>
      <c r="N319"/>
    </row>
    <row r="320" spans="8:14" x14ac:dyDescent="0.2">
      <c r="H320" s="60"/>
      <c r="I320" s="66"/>
      <c r="J320" s="67"/>
      <c r="K320" s="16"/>
      <c r="L320"/>
      <c r="M320"/>
      <c r="N320"/>
    </row>
    <row r="321" spans="8:14" x14ac:dyDescent="0.2">
      <c r="H321" s="60"/>
      <c r="I321" s="66"/>
      <c r="J321" s="67"/>
      <c r="K321" s="16"/>
      <c r="L321"/>
      <c r="M321"/>
      <c r="N321"/>
    </row>
    <row r="322" spans="8:14" x14ac:dyDescent="0.2">
      <c r="H322" s="60"/>
      <c r="I322" s="66"/>
      <c r="J322" s="67"/>
      <c r="K322" s="16"/>
      <c r="L322"/>
      <c r="M322"/>
      <c r="N322"/>
    </row>
    <row r="323" spans="8:14" x14ac:dyDescent="0.2">
      <c r="H323" s="60"/>
      <c r="I323" s="66"/>
      <c r="J323" s="67"/>
      <c r="K323" s="16"/>
      <c r="L323"/>
      <c r="M323"/>
      <c r="N323"/>
    </row>
    <row r="324" spans="8:14" x14ac:dyDescent="0.2">
      <c r="H324" s="60"/>
      <c r="I324" s="66"/>
      <c r="J324" s="67"/>
      <c r="K324" s="16"/>
      <c r="L324"/>
      <c r="M324"/>
      <c r="N324"/>
    </row>
    <row r="325" spans="8:14" x14ac:dyDescent="0.2">
      <c r="H325" s="60"/>
      <c r="I325" s="66"/>
      <c r="J325" s="67"/>
      <c r="K325" s="16"/>
      <c r="L325"/>
      <c r="M325"/>
      <c r="N325"/>
    </row>
    <row r="326" spans="8:14" x14ac:dyDescent="0.2">
      <c r="H326" s="60"/>
      <c r="I326" s="66"/>
      <c r="J326" s="67"/>
      <c r="K326" s="16"/>
      <c r="L326"/>
      <c r="M326"/>
      <c r="N326"/>
    </row>
    <row r="327" spans="8:14" x14ac:dyDescent="0.2">
      <c r="H327" s="60"/>
      <c r="I327" s="66"/>
      <c r="J327" s="67"/>
      <c r="K327" s="16"/>
      <c r="L327"/>
      <c r="M327"/>
      <c r="N327"/>
    </row>
    <row r="328" spans="8:14" x14ac:dyDescent="0.2">
      <c r="H328" s="60"/>
      <c r="I328" s="66"/>
      <c r="J328" s="67"/>
      <c r="K328" s="16"/>
      <c r="L328"/>
      <c r="M328"/>
      <c r="N328"/>
    </row>
    <row r="329" spans="8:14" x14ac:dyDescent="0.2">
      <c r="H329" s="60"/>
      <c r="I329" s="66"/>
      <c r="J329" s="67"/>
      <c r="K329" s="16"/>
      <c r="L329"/>
      <c r="M329"/>
      <c r="N329"/>
    </row>
    <row r="330" spans="8:14" x14ac:dyDescent="0.2">
      <c r="H330" s="60"/>
      <c r="I330" s="66"/>
      <c r="J330" s="67"/>
      <c r="K330" s="16"/>
      <c r="L330"/>
      <c r="M330"/>
      <c r="N330"/>
    </row>
    <row r="331" spans="8:14" x14ac:dyDescent="0.2">
      <c r="H331" s="60"/>
      <c r="I331" s="66"/>
      <c r="J331" s="67"/>
      <c r="K331" s="16"/>
      <c r="L331"/>
      <c r="M331"/>
      <c r="N331"/>
    </row>
    <row r="332" spans="8:14" x14ac:dyDescent="0.2">
      <c r="H332" s="60"/>
      <c r="I332" s="66"/>
      <c r="J332" s="67"/>
      <c r="K332" s="16"/>
      <c r="L332"/>
      <c r="M332"/>
      <c r="N332"/>
    </row>
    <row r="333" spans="8:14" x14ac:dyDescent="0.2">
      <c r="H333" s="60"/>
      <c r="I333" s="66"/>
      <c r="J333" s="67"/>
      <c r="K333" s="16"/>
      <c r="L333"/>
      <c r="M333"/>
      <c r="N333"/>
    </row>
    <row r="334" spans="8:14" x14ac:dyDescent="0.2">
      <c r="H334" s="60"/>
      <c r="I334" s="66"/>
      <c r="J334" s="67"/>
      <c r="K334" s="16"/>
      <c r="L334"/>
      <c r="M334"/>
      <c r="N334"/>
    </row>
    <row r="335" spans="8:14" x14ac:dyDescent="0.2">
      <c r="H335" s="60"/>
      <c r="I335" s="66"/>
      <c r="J335" s="67"/>
      <c r="K335" s="16"/>
      <c r="L335"/>
      <c r="M335"/>
      <c r="N335"/>
    </row>
    <row r="336" spans="8:14" x14ac:dyDescent="0.2">
      <c r="H336" s="60"/>
      <c r="I336" s="66"/>
      <c r="J336" s="67"/>
      <c r="K336" s="16"/>
      <c r="L336"/>
      <c r="M336"/>
      <c r="N336"/>
    </row>
    <row r="337" spans="8:14" x14ac:dyDescent="0.2">
      <c r="H337" s="60"/>
      <c r="I337" s="66"/>
      <c r="J337" s="67"/>
      <c r="K337" s="16"/>
      <c r="L337"/>
      <c r="M337"/>
      <c r="N337"/>
    </row>
    <row r="338" spans="8:14" x14ac:dyDescent="0.2">
      <c r="H338" s="60"/>
      <c r="I338" s="66"/>
      <c r="J338" s="67"/>
      <c r="K338" s="16"/>
      <c r="L338"/>
      <c r="M338"/>
      <c r="N338"/>
    </row>
    <row r="339" spans="8:14" x14ac:dyDescent="0.2">
      <c r="H339" s="60"/>
      <c r="I339" s="66"/>
      <c r="J339" s="67"/>
      <c r="K339" s="16"/>
      <c r="L339"/>
      <c r="M339"/>
      <c r="N339"/>
    </row>
    <row r="340" spans="8:14" x14ac:dyDescent="0.2">
      <c r="H340" s="60"/>
      <c r="I340" s="66"/>
      <c r="J340" s="67"/>
      <c r="K340" s="16"/>
      <c r="L340"/>
      <c r="M340"/>
      <c r="N340"/>
    </row>
    <row r="341" spans="8:14" x14ac:dyDescent="0.2">
      <c r="H341" s="60"/>
      <c r="I341" s="66"/>
      <c r="J341" s="67"/>
      <c r="K341" s="16"/>
      <c r="L341"/>
      <c r="M341"/>
      <c r="N341"/>
    </row>
    <row r="342" spans="8:14" x14ac:dyDescent="0.2">
      <c r="H342" s="60"/>
      <c r="I342" s="66"/>
      <c r="J342" s="67"/>
      <c r="K342" s="16"/>
      <c r="L342"/>
      <c r="M342"/>
      <c r="N342"/>
    </row>
    <row r="343" spans="8:14" x14ac:dyDescent="0.2">
      <c r="H343" s="60"/>
      <c r="I343" s="66"/>
      <c r="J343" s="67"/>
      <c r="K343" s="16"/>
      <c r="L343"/>
      <c r="M343"/>
      <c r="N343"/>
    </row>
    <row r="344" spans="8:14" x14ac:dyDescent="0.2">
      <c r="H344" s="60"/>
      <c r="I344" s="66"/>
      <c r="J344" s="67"/>
      <c r="K344" s="16"/>
      <c r="L344"/>
      <c r="M344"/>
      <c r="N344"/>
    </row>
    <row r="345" spans="8:14" x14ac:dyDescent="0.2">
      <c r="H345" s="60"/>
      <c r="I345" s="66"/>
      <c r="J345" s="67"/>
      <c r="K345" s="16"/>
      <c r="L345"/>
      <c r="M345"/>
      <c r="N345"/>
    </row>
    <row r="346" spans="8:14" x14ac:dyDescent="0.2">
      <c r="H346" s="60"/>
      <c r="I346" s="66"/>
      <c r="J346" s="67"/>
      <c r="K346" s="16"/>
      <c r="L346"/>
      <c r="M346"/>
      <c r="N346"/>
    </row>
    <row r="347" spans="8:14" x14ac:dyDescent="0.2">
      <c r="H347" s="60"/>
      <c r="I347" s="66">
        <v>4772354</v>
      </c>
      <c r="J347" s="67"/>
      <c r="K347" s="16"/>
      <c r="L347"/>
      <c r="M347"/>
      <c r="N347"/>
    </row>
    <row r="348" spans="8:14" x14ac:dyDescent="0.2">
      <c r="H348" s="60"/>
      <c r="I348" s="66">
        <v>362335</v>
      </c>
      <c r="J348" s="67"/>
      <c r="K348" s="16"/>
      <c r="L348"/>
      <c r="M348"/>
      <c r="N348"/>
    </row>
    <row r="349" spans="8:14" x14ac:dyDescent="0.2">
      <c r="H349" s="60"/>
      <c r="I349" s="66">
        <v>996794</v>
      </c>
      <c r="J349" s="67"/>
      <c r="K349" s="16"/>
      <c r="L349"/>
      <c r="M349"/>
      <c r="N349"/>
    </row>
    <row r="350" spans="8:14" x14ac:dyDescent="0.2">
      <c r="H350" s="60"/>
      <c r="I350" s="66">
        <v>4450199</v>
      </c>
      <c r="J350" s="67"/>
      <c r="K350" s="16"/>
      <c r="L350"/>
      <c r="M350"/>
      <c r="N350"/>
    </row>
    <row r="351" spans="8:14" x14ac:dyDescent="0.2">
      <c r="H351" s="60"/>
      <c r="I351" s="66">
        <v>1045234</v>
      </c>
      <c r="J351" s="67"/>
      <c r="K351" s="16"/>
      <c r="L351"/>
      <c r="M351"/>
      <c r="N351"/>
    </row>
    <row r="352" spans="8:14" x14ac:dyDescent="0.2">
      <c r="H352" s="60"/>
      <c r="I352" s="66">
        <v>10420</v>
      </c>
      <c r="J352" s="67"/>
      <c r="K352" s="16"/>
      <c r="L352"/>
      <c r="M352"/>
      <c r="N352"/>
    </row>
    <row r="353" spans="8:14" x14ac:dyDescent="0.2">
      <c r="H353" s="60"/>
      <c r="I353" s="66">
        <v>988541</v>
      </c>
      <c r="J353" s="67"/>
      <c r="K353" s="16"/>
      <c r="L353"/>
      <c r="M353"/>
      <c r="N353"/>
    </row>
    <row r="354" spans="8:14" x14ac:dyDescent="0.2">
      <c r="H354" s="60"/>
      <c r="I354" s="66">
        <v>369793</v>
      </c>
      <c r="J354" s="67"/>
      <c r="K354" s="16"/>
      <c r="L354"/>
      <c r="M354"/>
      <c r="N354"/>
    </row>
    <row r="355" spans="8:14" x14ac:dyDescent="0.2">
      <c r="H355" s="60"/>
      <c r="I355" s="66">
        <v>940128</v>
      </c>
      <c r="J355" s="67"/>
      <c r="K355" s="16"/>
      <c r="L355"/>
      <c r="M355"/>
      <c r="N355"/>
    </row>
    <row r="356" spans="8:14" x14ac:dyDescent="0.2">
      <c r="H356" s="60"/>
      <c r="I356" s="66">
        <v>1185743</v>
      </c>
      <c r="J356" s="67"/>
      <c r="K356" s="16"/>
      <c r="L356"/>
      <c r="M356"/>
      <c r="N356"/>
    </row>
    <row r="357" spans="8:14" x14ac:dyDescent="0.2">
      <c r="H357" s="60"/>
      <c r="I357" s="66">
        <v>1254657</v>
      </c>
      <c r="J357" s="67"/>
      <c r="K357" s="16"/>
      <c r="L357"/>
      <c r="M357"/>
      <c r="N357"/>
    </row>
    <row r="358" spans="8:14" x14ac:dyDescent="0.2">
      <c r="H358" s="60"/>
      <c r="I358" s="66">
        <v>458093</v>
      </c>
      <c r="J358" s="67"/>
      <c r="K358" s="16"/>
      <c r="L358"/>
      <c r="M358"/>
      <c r="N358"/>
    </row>
    <row r="359" spans="8:14" x14ac:dyDescent="0.2">
      <c r="H359" s="60"/>
      <c r="I359" s="66">
        <v>3001054</v>
      </c>
      <c r="J359" s="67"/>
      <c r="K359" s="16"/>
      <c r="L359"/>
      <c r="M359"/>
      <c r="N359"/>
    </row>
    <row r="360" spans="8:14" x14ac:dyDescent="0.2">
      <c r="H360" s="60"/>
      <c r="I360" s="66">
        <v>420654</v>
      </c>
      <c r="J360" s="67"/>
      <c r="K360" s="16"/>
      <c r="L360"/>
      <c r="M360"/>
      <c r="N360"/>
    </row>
    <row r="361" spans="8:14" x14ac:dyDescent="0.2">
      <c r="H361" s="60"/>
      <c r="I361" s="66">
        <v>762648</v>
      </c>
      <c r="J361" s="67"/>
      <c r="K361" s="16"/>
      <c r="L361"/>
      <c r="M361"/>
      <c r="N361"/>
    </row>
    <row r="362" spans="8:14" x14ac:dyDescent="0.2">
      <c r="H362" s="60"/>
      <c r="I362" s="66">
        <v>1046831</v>
      </c>
      <c r="J362" s="67"/>
      <c r="K362" s="16"/>
      <c r="L362"/>
      <c r="M362"/>
      <c r="N362"/>
    </row>
    <row r="363" spans="8:14" x14ac:dyDescent="0.2">
      <c r="H363" s="60"/>
      <c r="I363" s="66">
        <f>SUM(I347:I362)</f>
        <v>22065478</v>
      </c>
      <c r="J363" s="67"/>
      <c r="K363" s="16"/>
      <c r="L363"/>
      <c r="M363"/>
      <c r="N363"/>
    </row>
    <row r="364" spans="8:14" x14ac:dyDescent="0.2">
      <c r="H364" s="60"/>
      <c r="I364" s="66"/>
      <c r="J364" s="67"/>
      <c r="K364" s="16"/>
      <c r="L364"/>
      <c r="M364"/>
      <c r="N364"/>
    </row>
    <row r="365" spans="8:14" x14ac:dyDescent="0.2">
      <c r="H365" s="60"/>
      <c r="I365" s="66"/>
      <c r="J365" s="67"/>
      <c r="K365" s="16"/>
      <c r="L365"/>
      <c r="M365"/>
      <c r="N365"/>
    </row>
    <row r="366" spans="8:14" x14ac:dyDescent="0.2">
      <c r="H366" s="60"/>
      <c r="I366" s="66"/>
      <c r="J366" s="67"/>
      <c r="K366" s="16"/>
      <c r="L366"/>
      <c r="M366"/>
      <c r="N366"/>
    </row>
    <row r="367" spans="8:14" x14ac:dyDescent="0.2">
      <c r="H367" s="60"/>
      <c r="I367" s="66"/>
      <c r="J367" s="67"/>
      <c r="K367" s="16"/>
      <c r="L367"/>
      <c r="M367"/>
      <c r="N367"/>
    </row>
    <row r="368" spans="8:14" x14ac:dyDescent="0.2">
      <c r="H368" s="60"/>
      <c r="I368" s="66"/>
      <c r="J368" s="67"/>
      <c r="K368" s="16"/>
      <c r="L368"/>
      <c r="M368"/>
      <c r="N368"/>
    </row>
    <row r="369" spans="8:14" x14ac:dyDescent="0.2">
      <c r="H369" s="60"/>
      <c r="I369" s="66"/>
      <c r="J369" s="67"/>
      <c r="K369" s="16"/>
      <c r="L369"/>
      <c r="M369"/>
      <c r="N369"/>
    </row>
    <row r="370" spans="8:14" x14ac:dyDescent="0.2">
      <c r="H370" s="37"/>
      <c r="I370" s="49"/>
      <c r="J370" s="44"/>
      <c r="L370"/>
      <c r="M370"/>
      <c r="N370"/>
    </row>
    <row r="389" ht="1.5" customHeight="1" x14ac:dyDescent="0.2"/>
    <row r="454" spans="8:14" x14ac:dyDescent="0.2">
      <c r="H454" s="37"/>
    </row>
    <row r="455" spans="8:14" x14ac:dyDescent="0.2">
      <c r="H455" s="37"/>
      <c r="J455"/>
      <c r="K455" s="37"/>
      <c r="L455" s="49"/>
      <c r="M455" s="44"/>
      <c r="N455"/>
    </row>
    <row r="456" spans="8:14" x14ac:dyDescent="0.2">
      <c r="H456" s="37"/>
      <c r="J456"/>
      <c r="K456" s="37"/>
      <c r="L456" s="49"/>
      <c r="M456" s="44"/>
      <c r="N456"/>
    </row>
    <row r="457" spans="8:14" x14ac:dyDescent="0.2">
      <c r="H457" s="37"/>
      <c r="J457"/>
      <c r="K457" s="37"/>
      <c r="L457" s="49"/>
      <c r="M457" s="44"/>
      <c r="N457"/>
    </row>
    <row r="458" spans="8:14" x14ac:dyDescent="0.2">
      <c r="H458" s="37"/>
      <c r="J458"/>
      <c r="K458" s="37"/>
      <c r="L458" s="49"/>
      <c r="M458" s="44"/>
      <c r="N458"/>
    </row>
    <row r="459" spans="8:14" x14ac:dyDescent="0.2">
      <c r="H459" s="37"/>
      <c r="J459"/>
      <c r="K459" s="37"/>
      <c r="L459" s="49"/>
      <c r="M459" s="44"/>
      <c r="N459"/>
    </row>
    <row r="460" spans="8:14" x14ac:dyDescent="0.2">
      <c r="H460" s="37"/>
      <c r="J460"/>
      <c r="K460" s="37"/>
      <c r="L460" s="49"/>
      <c r="M460" s="44"/>
      <c r="N460"/>
    </row>
    <row r="461" spans="8:14" x14ac:dyDescent="0.2">
      <c r="H461" s="37"/>
      <c r="J461"/>
      <c r="K461" s="37"/>
      <c r="L461" s="49"/>
      <c r="M461" s="44"/>
      <c r="N461"/>
    </row>
    <row r="462" spans="8:14" x14ac:dyDescent="0.2">
      <c r="H462" s="37"/>
      <c r="J462"/>
      <c r="K462" s="37"/>
      <c r="L462" s="49"/>
      <c r="M462" s="44"/>
      <c r="N462"/>
    </row>
    <row r="463" spans="8:14" x14ac:dyDescent="0.2">
      <c r="H463" s="37"/>
      <c r="J463"/>
      <c r="K463" s="37"/>
      <c r="L463" s="49"/>
      <c r="M463" s="44"/>
      <c r="N463"/>
    </row>
    <row r="464" spans="8:14" x14ac:dyDescent="0.2">
      <c r="H464" s="37"/>
      <c r="J464"/>
      <c r="K464" s="37"/>
      <c r="L464" s="49"/>
      <c r="M464" s="44"/>
      <c r="N464"/>
    </row>
    <row r="465" spans="8:14" x14ac:dyDescent="0.2">
      <c r="H465" s="37"/>
      <c r="J465"/>
      <c r="K465" s="37"/>
      <c r="L465" s="49"/>
      <c r="M465" s="44"/>
      <c r="N465"/>
    </row>
    <row r="466" spans="8:14" x14ac:dyDescent="0.2">
      <c r="H466" s="37"/>
      <c r="J466"/>
      <c r="K466" s="37"/>
      <c r="L466" s="49"/>
      <c r="M466" s="44"/>
      <c r="N466"/>
    </row>
    <row r="467" spans="8:14" x14ac:dyDescent="0.2">
      <c r="H467" s="37"/>
      <c r="J467"/>
      <c r="K467" s="37"/>
      <c r="L467" s="49"/>
      <c r="M467" s="44"/>
      <c r="N467"/>
    </row>
    <row r="468" spans="8:14" x14ac:dyDescent="0.2">
      <c r="H468" s="37"/>
      <c r="J468"/>
      <c r="K468" s="37"/>
      <c r="L468" s="49"/>
      <c r="M468" s="44"/>
      <c r="N468"/>
    </row>
    <row r="469" spans="8:14" x14ac:dyDescent="0.2">
      <c r="H469" s="37"/>
      <c r="J469"/>
      <c r="K469" s="37"/>
      <c r="L469" s="49"/>
      <c r="M469" s="44"/>
      <c r="N469"/>
    </row>
    <row r="470" spans="8:14" x14ac:dyDescent="0.2">
      <c r="H470" s="37"/>
      <c r="J470"/>
      <c r="K470" s="37"/>
      <c r="L470" s="49"/>
      <c r="M470" s="44"/>
      <c r="N470"/>
    </row>
    <row r="471" spans="8:14" x14ac:dyDescent="0.2">
      <c r="H471" s="37"/>
      <c r="J471"/>
      <c r="K471" s="37"/>
      <c r="L471" s="49"/>
      <c r="M471" s="44"/>
      <c r="N471"/>
    </row>
    <row r="472" spans="8:14" x14ac:dyDescent="0.2">
      <c r="H472" s="37"/>
      <c r="J472"/>
      <c r="K472" s="37"/>
      <c r="L472" s="49"/>
      <c r="M472" s="44"/>
      <c r="N472"/>
    </row>
    <row r="473" spans="8:14" x14ac:dyDescent="0.2">
      <c r="H473" s="37"/>
      <c r="J473"/>
      <c r="K473" s="37"/>
      <c r="L473" s="49"/>
      <c r="M473" s="44"/>
      <c r="N473"/>
    </row>
    <row r="474" spans="8:14" x14ac:dyDescent="0.2">
      <c r="H474" s="37"/>
      <c r="J474"/>
      <c r="K474" s="37"/>
      <c r="L474" s="49"/>
      <c r="M474" s="44"/>
      <c r="N474"/>
    </row>
    <row r="475" spans="8:14" x14ac:dyDescent="0.2">
      <c r="H475" s="37"/>
      <c r="J475"/>
      <c r="K475" s="37"/>
      <c r="L475" s="49"/>
      <c r="M475" s="44"/>
      <c r="N475"/>
    </row>
    <row r="476" spans="8:14" x14ac:dyDescent="0.2">
      <c r="H476" s="37"/>
      <c r="J476"/>
      <c r="K476" s="37"/>
      <c r="L476" s="49"/>
      <c r="M476" s="44"/>
      <c r="N476"/>
    </row>
    <row r="477" spans="8:14" x14ac:dyDescent="0.2">
      <c r="H477" s="37"/>
      <c r="J477"/>
      <c r="K477" s="37"/>
      <c r="L477" s="49"/>
      <c r="M477" s="44"/>
      <c r="N477"/>
    </row>
    <row r="478" spans="8:14" x14ac:dyDescent="0.2">
      <c r="J478"/>
      <c r="K478" s="37"/>
      <c r="L478" s="49"/>
      <c r="M478" s="44"/>
      <c r="N478"/>
    </row>
  </sheetData>
  <mergeCells count="1">
    <mergeCell ref="B2:L2"/>
  </mergeCells>
  <phoneticPr fontId="1" type="noConversion"/>
  <pageMargins left="0.57999999999999996" right="0.53" top="1" bottom="1" header="0" footer="0"/>
  <pageSetup paperSize="14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19"/>
  <sheetViews>
    <sheetView zoomScale="93" zoomScaleNormal="93" workbookViewId="0">
      <selection activeCell="A2" sqref="A2"/>
    </sheetView>
  </sheetViews>
  <sheetFormatPr baseColWidth="10" defaultRowHeight="12.75" x14ac:dyDescent="0.2"/>
  <cols>
    <col min="1" max="1" width="19.42578125" customWidth="1"/>
    <col min="2" max="2" width="23.5703125" customWidth="1"/>
    <col min="9" max="10" width="11.42578125" style="37"/>
    <col min="11" max="11" width="12.5703125" style="37" customWidth="1"/>
    <col min="12" max="12" width="11.42578125" style="37"/>
    <col min="13" max="13" width="12.7109375" style="44" customWidth="1"/>
    <col min="14" max="14" width="13.42578125" style="44" customWidth="1"/>
  </cols>
  <sheetData>
    <row r="4" spans="1:14" s="35" customFormat="1" ht="30" customHeight="1" x14ac:dyDescent="0.2">
      <c r="A4" s="54" t="s">
        <v>0</v>
      </c>
      <c r="B4" s="54" t="s">
        <v>69</v>
      </c>
      <c r="C4" s="55" t="s">
        <v>70</v>
      </c>
      <c r="D4" s="55" t="s">
        <v>71</v>
      </c>
      <c r="E4" s="53" t="s">
        <v>72</v>
      </c>
      <c r="F4" s="53" t="s">
        <v>73</v>
      </c>
      <c r="G4" s="53" t="s">
        <v>74</v>
      </c>
      <c r="H4" s="53" t="s">
        <v>75</v>
      </c>
      <c r="I4" s="56" t="s">
        <v>76</v>
      </c>
      <c r="J4" s="56" t="s">
        <v>77</v>
      </c>
      <c r="K4" s="56" t="s">
        <v>78</v>
      </c>
      <c r="L4" s="56" t="s">
        <v>79</v>
      </c>
      <c r="M4" s="53" t="s">
        <v>80</v>
      </c>
      <c r="N4" s="53" t="s">
        <v>81</v>
      </c>
    </row>
    <row r="5" spans="1:14" ht="12.75" customHeight="1" x14ac:dyDescent="0.2">
      <c r="A5" s="9" t="s">
        <v>82</v>
      </c>
      <c r="B5" s="12" t="s">
        <v>83</v>
      </c>
      <c r="C5" s="21"/>
      <c r="D5" s="24"/>
      <c r="E5" s="30"/>
      <c r="F5" s="33"/>
      <c r="G5" s="30"/>
      <c r="H5" s="26"/>
      <c r="I5" s="31"/>
      <c r="J5" s="36"/>
      <c r="K5" s="32"/>
      <c r="L5" s="34"/>
      <c r="M5" s="50"/>
      <c r="N5" s="39"/>
    </row>
    <row r="6" spans="1:14" ht="12.75" customHeight="1" x14ac:dyDescent="0.2">
      <c r="A6" s="10" t="s">
        <v>84</v>
      </c>
      <c r="B6" s="13" t="s">
        <v>85</v>
      </c>
      <c r="C6" s="14">
        <f>SUM(C7:C64)</f>
        <v>21830573</v>
      </c>
      <c r="D6" s="14">
        <f t="shared" ref="D6:N6" si="0">SUM(D7:D64)</f>
        <v>20373901</v>
      </c>
      <c r="E6" s="14">
        <f t="shared" si="0"/>
        <v>21156606</v>
      </c>
      <c r="F6" s="14">
        <f t="shared" si="0"/>
        <v>30855306</v>
      </c>
      <c r="G6" s="14">
        <f t="shared" si="0"/>
        <v>20972609</v>
      </c>
      <c r="H6" s="14">
        <f t="shared" si="0"/>
        <v>31352691</v>
      </c>
      <c r="I6" s="14">
        <f>SUM(I7:I64)</f>
        <v>20716166</v>
      </c>
      <c r="J6" s="14">
        <f>SUM(J7:J64)</f>
        <v>20630545</v>
      </c>
      <c r="K6" s="14">
        <f>SUM(K7:K64)</f>
        <v>32390608</v>
      </c>
      <c r="L6" s="14">
        <f t="shared" si="0"/>
        <v>21520194</v>
      </c>
      <c r="M6" s="14">
        <f>SUM(M7:M64)</f>
        <v>21085463</v>
      </c>
      <c r="N6" s="14">
        <f t="shared" si="0"/>
        <v>42826908</v>
      </c>
    </row>
    <row r="7" spans="1:14" ht="12.75" customHeight="1" x14ac:dyDescent="0.2">
      <c r="A7" s="9" t="s">
        <v>86</v>
      </c>
      <c r="B7" s="12" t="s">
        <v>87</v>
      </c>
      <c r="C7" s="22"/>
      <c r="D7" s="25"/>
      <c r="E7" s="22"/>
      <c r="F7" s="25"/>
      <c r="G7" s="22"/>
      <c r="H7" s="25"/>
      <c r="I7" s="22"/>
      <c r="J7" s="25"/>
      <c r="K7" s="22"/>
      <c r="L7" s="25"/>
      <c r="M7" s="51"/>
      <c r="N7" s="41"/>
    </row>
    <row r="8" spans="1:14" ht="12.75" customHeight="1" x14ac:dyDescent="0.2">
      <c r="A8" s="9" t="s">
        <v>88</v>
      </c>
      <c r="B8" s="12" t="s">
        <v>89</v>
      </c>
      <c r="C8" s="22"/>
      <c r="D8" s="25"/>
      <c r="E8" s="22"/>
      <c r="F8" s="25"/>
      <c r="G8" s="22"/>
      <c r="H8" s="25"/>
      <c r="I8" s="22"/>
      <c r="J8" s="25"/>
      <c r="K8" s="22"/>
      <c r="L8" s="25"/>
      <c r="M8" s="51"/>
      <c r="N8" s="41"/>
    </row>
    <row r="9" spans="1:14" ht="12.75" customHeight="1" x14ac:dyDescent="0.2">
      <c r="A9" s="9" t="s">
        <v>90</v>
      </c>
      <c r="B9" s="12" t="s">
        <v>3</v>
      </c>
      <c r="C9" s="22">
        <v>4483098</v>
      </c>
      <c r="D9" s="25">
        <v>4497128</v>
      </c>
      <c r="E9" s="22">
        <v>4497128</v>
      </c>
      <c r="F9" s="25">
        <v>4497128</v>
      </c>
      <c r="G9" s="25">
        <v>4497128</v>
      </c>
      <c r="H9" s="25">
        <v>4497128</v>
      </c>
      <c r="I9" s="22">
        <v>4497128</v>
      </c>
      <c r="J9" s="25">
        <v>4497128</v>
      </c>
      <c r="K9" s="22">
        <v>4497128</v>
      </c>
      <c r="L9" s="25">
        <v>4491886</v>
      </c>
      <c r="M9" s="51">
        <v>4497128</v>
      </c>
      <c r="N9" s="41">
        <v>4700438</v>
      </c>
    </row>
    <row r="10" spans="1:14" ht="12.75" customHeight="1" x14ac:dyDescent="0.2">
      <c r="A10" s="9" t="s">
        <v>91</v>
      </c>
      <c r="B10" s="12" t="s">
        <v>92</v>
      </c>
      <c r="C10" s="22"/>
      <c r="D10" s="25"/>
      <c r="E10" s="22"/>
      <c r="F10" s="25"/>
      <c r="G10" s="22"/>
      <c r="H10" s="25"/>
      <c r="I10" s="22"/>
      <c r="J10" s="25"/>
      <c r="K10" s="22"/>
      <c r="L10" s="25"/>
      <c r="M10" s="51"/>
      <c r="N10" s="41"/>
    </row>
    <row r="11" spans="1:14" ht="12.75" customHeight="1" x14ac:dyDescent="0.2">
      <c r="A11" s="9" t="s">
        <v>504</v>
      </c>
      <c r="B11" s="12" t="s">
        <v>541</v>
      </c>
      <c r="C11" s="22">
        <v>2037443</v>
      </c>
      <c r="D11" s="25">
        <v>2037443</v>
      </c>
      <c r="E11" s="22">
        <v>2037443</v>
      </c>
      <c r="F11" s="25">
        <v>2058390</v>
      </c>
      <c r="G11" s="25">
        <v>2058390</v>
      </c>
      <c r="H11" s="25">
        <v>2058390</v>
      </c>
      <c r="I11" s="22">
        <v>2058390</v>
      </c>
      <c r="J11" s="25">
        <v>2058390</v>
      </c>
      <c r="K11" s="22">
        <v>2058390</v>
      </c>
      <c r="L11" s="25">
        <v>2300730</v>
      </c>
      <c r="M11" s="51">
        <v>2142969</v>
      </c>
      <c r="N11" s="41">
        <v>2241214</v>
      </c>
    </row>
    <row r="12" spans="1:14" ht="12.75" customHeight="1" x14ac:dyDescent="0.2">
      <c r="A12" s="9" t="s">
        <v>4</v>
      </c>
      <c r="B12" s="12" t="s">
        <v>5</v>
      </c>
      <c r="C12" s="22">
        <v>972942</v>
      </c>
      <c r="D12" s="25">
        <v>972942</v>
      </c>
      <c r="E12" s="22">
        <v>972942</v>
      </c>
      <c r="F12" s="25">
        <v>984710</v>
      </c>
      <c r="G12" s="22">
        <v>984710</v>
      </c>
      <c r="H12" s="22">
        <v>984710</v>
      </c>
      <c r="I12" s="22">
        <v>984710</v>
      </c>
      <c r="J12" s="25">
        <v>984710</v>
      </c>
      <c r="K12" s="22">
        <v>984710</v>
      </c>
      <c r="L12" s="25">
        <v>1171452</v>
      </c>
      <c r="M12" s="51">
        <v>1023697</v>
      </c>
      <c r="N12" s="41">
        <v>1070992</v>
      </c>
    </row>
    <row r="13" spans="1:14" ht="12.75" customHeight="1" x14ac:dyDescent="0.2">
      <c r="A13" s="9" t="s">
        <v>93</v>
      </c>
      <c r="B13" s="12" t="s">
        <v>94</v>
      </c>
      <c r="C13" s="22"/>
      <c r="D13" s="25"/>
      <c r="E13" s="22"/>
      <c r="F13" s="25"/>
      <c r="G13" s="22"/>
      <c r="H13" s="25"/>
      <c r="I13" s="22"/>
      <c r="J13" s="25"/>
      <c r="K13" s="22"/>
      <c r="L13" s="25"/>
      <c r="M13" s="51"/>
      <c r="N13" s="41"/>
    </row>
    <row r="14" spans="1:14" ht="12.75" customHeight="1" x14ac:dyDescent="0.2">
      <c r="A14" s="9" t="s">
        <v>6</v>
      </c>
      <c r="B14" s="12" t="s">
        <v>7</v>
      </c>
      <c r="C14" s="22"/>
      <c r="D14" s="25"/>
      <c r="E14" s="22"/>
      <c r="F14" s="25"/>
      <c r="G14" s="22"/>
      <c r="H14" s="25"/>
      <c r="I14" s="22"/>
      <c r="J14" s="25"/>
      <c r="K14" s="22"/>
      <c r="L14" s="25"/>
      <c r="M14" s="51"/>
      <c r="N14" s="41"/>
    </row>
    <row r="15" spans="1:14" ht="12.75" customHeight="1" x14ac:dyDescent="0.2">
      <c r="A15" s="9" t="s">
        <v>542</v>
      </c>
      <c r="B15" s="12" t="s">
        <v>543</v>
      </c>
      <c r="C15" s="22">
        <v>1573630</v>
      </c>
      <c r="D15" s="25">
        <v>1573630</v>
      </c>
      <c r="E15" s="22">
        <v>1573630</v>
      </c>
      <c r="F15" s="25">
        <v>1580499</v>
      </c>
      <c r="G15" s="22">
        <v>1580499</v>
      </c>
      <c r="H15" s="22">
        <v>1580499</v>
      </c>
      <c r="I15" s="22">
        <v>1580499</v>
      </c>
      <c r="J15" s="25">
        <v>1580499</v>
      </c>
      <c r="K15" s="22">
        <v>1580499</v>
      </c>
      <c r="L15" s="25">
        <v>1604672</v>
      </c>
      <c r="M15" s="51">
        <v>1606449</v>
      </c>
      <c r="N15" s="41">
        <v>1679706</v>
      </c>
    </row>
    <row r="16" spans="1:14" ht="12.75" customHeight="1" x14ac:dyDescent="0.2">
      <c r="A16" s="9" t="s">
        <v>95</v>
      </c>
      <c r="B16" s="12" t="s">
        <v>96</v>
      </c>
      <c r="C16" s="22"/>
      <c r="D16" s="25"/>
      <c r="E16" s="22"/>
      <c r="F16" s="25"/>
      <c r="G16" s="22"/>
      <c r="H16" s="25"/>
      <c r="I16" s="22"/>
      <c r="J16" s="25"/>
      <c r="K16" s="22"/>
      <c r="L16" s="25"/>
      <c r="M16" s="51"/>
      <c r="N16" s="41"/>
    </row>
    <row r="17" spans="1:14" ht="12.75" customHeight="1" x14ac:dyDescent="0.2">
      <c r="A17" s="9" t="s">
        <v>97</v>
      </c>
      <c r="B17" s="12" t="s">
        <v>98</v>
      </c>
      <c r="C17" s="22"/>
      <c r="D17" s="25"/>
      <c r="E17" s="22"/>
      <c r="F17" s="25"/>
      <c r="G17" s="22"/>
      <c r="H17" s="25"/>
      <c r="I17" s="22"/>
      <c r="J17" s="25"/>
      <c r="K17" s="22"/>
      <c r="L17" s="25"/>
      <c r="M17" s="51"/>
      <c r="N17" s="41"/>
    </row>
    <row r="18" spans="1:14" ht="12.75" customHeight="1" x14ac:dyDescent="0.2">
      <c r="A18" s="9" t="s">
        <v>8</v>
      </c>
      <c r="B18" s="12" t="s">
        <v>9</v>
      </c>
      <c r="C18" s="22"/>
      <c r="D18" s="25"/>
      <c r="E18" s="22"/>
      <c r="F18" s="25"/>
      <c r="G18" s="22"/>
      <c r="H18" s="25"/>
      <c r="I18" s="22"/>
      <c r="J18" s="25"/>
      <c r="K18" s="22"/>
      <c r="L18" s="25"/>
      <c r="M18" s="51"/>
      <c r="N18" s="41"/>
    </row>
    <row r="19" spans="1:14" ht="12.75" customHeight="1" x14ac:dyDescent="0.2">
      <c r="A19" s="9" t="s">
        <v>99</v>
      </c>
      <c r="B19" s="12" t="s">
        <v>100</v>
      </c>
      <c r="C19" s="22"/>
      <c r="D19" s="25"/>
      <c r="E19" s="22"/>
      <c r="F19" s="25"/>
      <c r="G19" s="22"/>
      <c r="H19" s="25"/>
      <c r="I19" s="22"/>
      <c r="J19" s="25"/>
      <c r="K19" s="22"/>
      <c r="L19" s="25"/>
      <c r="M19" s="51"/>
      <c r="N19" s="41"/>
    </row>
    <row r="20" spans="1:14" ht="12.75" customHeight="1" x14ac:dyDescent="0.2">
      <c r="A20" s="9" t="s">
        <v>101</v>
      </c>
      <c r="B20" s="12" t="s">
        <v>102</v>
      </c>
      <c r="C20" s="22"/>
      <c r="D20" s="25"/>
      <c r="E20" s="22"/>
      <c r="F20" s="25"/>
      <c r="G20" s="22"/>
      <c r="H20" s="25"/>
      <c r="I20" s="22"/>
      <c r="J20" s="25"/>
      <c r="K20" s="22"/>
      <c r="L20" s="25"/>
      <c r="M20" s="51"/>
      <c r="N20" s="41"/>
    </row>
    <row r="21" spans="1:14" ht="12.75" customHeight="1" x14ac:dyDescent="0.2">
      <c r="A21" s="9" t="s">
        <v>10</v>
      </c>
      <c r="B21" s="12" t="s">
        <v>11</v>
      </c>
      <c r="C21" s="22"/>
      <c r="D21" s="25"/>
      <c r="E21" s="22"/>
      <c r="F21" s="25"/>
      <c r="G21" s="22"/>
      <c r="H21" s="25"/>
      <c r="I21" s="22"/>
      <c r="J21" s="25"/>
      <c r="K21" s="22"/>
      <c r="L21" s="25"/>
      <c r="M21" s="51"/>
      <c r="N21" s="41"/>
    </row>
    <row r="22" spans="1:14" ht="12.75" customHeight="1" x14ac:dyDescent="0.2">
      <c r="A22" s="9" t="s">
        <v>544</v>
      </c>
      <c r="B22" s="12" t="s">
        <v>545</v>
      </c>
      <c r="C22" s="22"/>
      <c r="D22" s="25"/>
      <c r="E22" s="22"/>
      <c r="F22" s="25"/>
      <c r="G22" s="22"/>
      <c r="H22" s="22"/>
      <c r="I22" s="22"/>
      <c r="J22" s="25"/>
      <c r="K22" s="22"/>
      <c r="L22" s="25"/>
      <c r="M22" s="51"/>
      <c r="N22" s="41"/>
    </row>
    <row r="23" spans="1:14" ht="12.75" customHeight="1" x14ac:dyDescent="0.2">
      <c r="A23" s="9" t="s">
        <v>103</v>
      </c>
      <c r="B23" s="12" t="s">
        <v>104</v>
      </c>
      <c r="C23" s="22"/>
      <c r="D23" s="25"/>
      <c r="E23" s="22"/>
      <c r="F23" s="25"/>
      <c r="G23" s="22"/>
      <c r="H23" s="25"/>
      <c r="I23" s="22"/>
      <c r="J23" s="25"/>
      <c r="K23" s="22"/>
      <c r="L23" s="25"/>
      <c r="M23" s="51"/>
      <c r="N23" s="41"/>
    </row>
    <row r="24" spans="1:14" ht="12.75" customHeight="1" x14ac:dyDescent="0.2">
      <c r="A24" s="9" t="s">
        <v>12</v>
      </c>
      <c r="B24" s="12" t="s">
        <v>13</v>
      </c>
      <c r="C24" s="22">
        <v>10338</v>
      </c>
      <c r="D24" s="25">
        <v>11296</v>
      </c>
      <c r="E24" s="22">
        <v>9190</v>
      </c>
      <c r="F24" s="25">
        <v>11104</v>
      </c>
      <c r="G24" s="22">
        <v>10721</v>
      </c>
      <c r="H24" s="25">
        <v>10913</v>
      </c>
      <c r="I24" s="22">
        <v>10721</v>
      </c>
      <c r="J24" s="25">
        <v>9955</v>
      </c>
      <c r="K24" s="22">
        <v>10721</v>
      </c>
      <c r="L24" s="25">
        <v>10721</v>
      </c>
      <c r="M24" s="51">
        <v>10721</v>
      </c>
      <c r="N24" s="41">
        <v>10721</v>
      </c>
    </row>
    <row r="25" spans="1:14" ht="12.75" customHeight="1" x14ac:dyDescent="0.2">
      <c r="A25" s="9" t="s">
        <v>546</v>
      </c>
      <c r="B25" s="12" t="s">
        <v>559</v>
      </c>
      <c r="C25" s="22">
        <v>358632</v>
      </c>
      <c r="D25" s="25">
        <v>358632</v>
      </c>
      <c r="E25" s="22">
        <v>358632</v>
      </c>
      <c r="F25" s="25">
        <v>358632</v>
      </c>
      <c r="G25" s="22">
        <v>358632</v>
      </c>
      <c r="H25" s="22">
        <v>358632</v>
      </c>
      <c r="I25" s="22">
        <v>358632</v>
      </c>
      <c r="J25" s="25">
        <v>358632</v>
      </c>
      <c r="K25" s="22">
        <v>358632</v>
      </c>
      <c r="L25" s="25">
        <v>358632</v>
      </c>
      <c r="M25" s="51">
        <v>358632</v>
      </c>
      <c r="N25" s="41">
        <v>376560</v>
      </c>
    </row>
    <row r="26" spans="1:14" ht="12.75" customHeight="1" x14ac:dyDescent="0.2">
      <c r="A26" s="9" t="s">
        <v>105</v>
      </c>
      <c r="B26" s="12" t="s">
        <v>106</v>
      </c>
      <c r="C26" s="22"/>
      <c r="D26" s="25"/>
      <c r="E26" s="22"/>
      <c r="F26" s="25"/>
      <c r="G26" s="22"/>
      <c r="H26" s="25"/>
      <c r="I26" s="22"/>
      <c r="J26" s="25"/>
      <c r="K26" s="22"/>
      <c r="L26" s="25"/>
      <c r="M26" s="51"/>
      <c r="N26" s="41"/>
    </row>
    <row r="27" spans="1:14" ht="12.75" customHeight="1" x14ac:dyDescent="0.2">
      <c r="A27" s="9" t="s">
        <v>14</v>
      </c>
      <c r="B27" s="12" t="s">
        <v>15</v>
      </c>
      <c r="C27" s="22"/>
      <c r="D27" s="25"/>
      <c r="E27" s="22"/>
      <c r="F27" s="25"/>
      <c r="G27" s="22"/>
      <c r="H27" s="25"/>
      <c r="I27" s="22"/>
      <c r="J27" s="25"/>
      <c r="K27" s="22"/>
      <c r="L27" s="25"/>
      <c r="M27" s="51"/>
      <c r="N27" s="41"/>
    </row>
    <row r="28" spans="1:14" ht="12.75" customHeight="1" x14ac:dyDescent="0.2">
      <c r="A28" s="9" t="s">
        <v>16</v>
      </c>
      <c r="B28" s="12" t="s">
        <v>17</v>
      </c>
      <c r="C28" s="22"/>
      <c r="D28" s="25"/>
      <c r="E28" s="22"/>
      <c r="F28" s="25"/>
      <c r="G28" s="22"/>
      <c r="H28" s="25"/>
      <c r="I28" s="22"/>
      <c r="J28" s="25"/>
      <c r="K28" s="22"/>
      <c r="L28" s="25"/>
      <c r="M28" s="51"/>
      <c r="N28" s="41"/>
    </row>
    <row r="29" spans="1:14" ht="12.75" customHeight="1" x14ac:dyDescent="0.2">
      <c r="A29" s="9" t="s">
        <v>18</v>
      </c>
      <c r="B29" s="12" t="s">
        <v>19</v>
      </c>
      <c r="C29" s="22"/>
      <c r="D29" s="25"/>
      <c r="E29" s="22"/>
      <c r="F29" s="25"/>
      <c r="G29" s="22"/>
      <c r="H29" s="25"/>
      <c r="I29" s="22"/>
      <c r="J29" s="25"/>
      <c r="K29" s="22"/>
      <c r="L29" s="25"/>
      <c r="M29" s="51"/>
      <c r="N29" s="41"/>
    </row>
    <row r="30" spans="1:14" ht="12.75" customHeight="1" x14ac:dyDescent="0.2">
      <c r="A30" s="9" t="s">
        <v>107</v>
      </c>
      <c r="B30" s="12" t="s">
        <v>108</v>
      </c>
      <c r="C30" s="22"/>
      <c r="D30" s="25"/>
      <c r="E30" s="22"/>
      <c r="F30" s="25"/>
      <c r="G30" s="22"/>
      <c r="H30" s="25"/>
      <c r="I30" s="22"/>
      <c r="J30" s="25"/>
      <c r="K30" s="22"/>
      <c r="L30" s="25"/>
      <c r="M30" s="51"/>
      <c r="N30" s="41"/>
    </row>
    <row r="31" spans="1:14" ht="12.75" customHeight="1" x14ac:dyDescent="0.2">
      <c r="A31" s="9" t="s">
        <v>109</v>
      </c>
      <c r="B31" s="12" t="s">
        <v>110</v>
      </c>
      <c r="C31" s="22"/>
      <c r="D31" s="25"/>
      <c r="E31" s="22"/>
      <c r="F31" s="25"/>
      <c r="G31" s="22"/>
      <c r="H31" s="25"/>
      <c r="I31" s="22"/>
      <c r="J31" s="25"/>
      <c r="K31" s="22"/>
      <c r="L31" s="25"/>
      <c r="M31" s="51"/>
      <c r="N31" s="41"/>
    </row>
    <row r="32" spans="1:14" ht="12.75" customHeight="1" x14ac:dyDescent="0.2">
      <c r="A32" s="9" t="s">
        <v>20</v>
      </c>
      <c r="B32" s="12" t="s">
        <v>21</v>
      </c>
      <c r="C32" s="22"/>
      <c r="D32" s="25"/>
      <c r="E32" s="22"/>
      <c r="F32" s="25"/>
      <c r="G32" s="22"/>
      <c r="H32" s="25"/>
      <c r="I32" s="22"/>
      <c r="J32" s="25"/>
      <c r="K32" s="22"/>
      <c r="L32" s="25"/>
      <c r="M32" s="51"/>
      <c r="N32" s="41"/>
    </row>
    <row r="33" spans="1:14" ht="12.75" customHeight="1" x14ac:dyDescent="0.2">
      <c r="A33" s="9" t="s">
        <v>520</v>
      </c>
      <c r="B33" s="12" t="s">
        <v>547</v>
      </c>
      <c r="C33" s="22">
        <v>54657</v>
      </c>
      <c r="D33" s="25">
        <v>156133</v>
      </c>
      <c r="E33" s="22">
        <v>156133</v>
      </c>
      <c r="F33" s="25">
        <v>156133</v>
      </c>
      <c r="G33" s="25">
        <v>156133</v>
      </c>
      <c r="H33" s="25">
        <v>156133</v>
      </c>
      <c r="I33" s="22">
        <v>156133</v>
      </c>
      <c r="J33" s="25">
        <v>156133</v>
      </c>
      <c r="K33" s="22">
        <v>156133</v>
      </c>
      <c r="L33" s="25">
        <v>156133</v>
      </c>
      <c r="M33" s="51">
        <v>156133</v>
      </c>
      <c r="N33" s="41">
        <v>158866</v>
      </c>
    </row>
    <row r="34" spans="1:14" ht="12.75" customHeight="1" x14ac:dyDescent="0.2">
      <c r="A34" s="9" t="s">
        <v>548</v>
      </c>
      <c r="B34" s="12" t="s">
        <v>549</v>
      </c>
      <c r="C34" s="22">
        <v>1498697</v>
      </c>
      <c r="D34" s="25">
        <v>1498697</v>
      </c>
      <c r="E34" s="22">
        <v>1498697</v>
      </c>
      <c r="F34" s="25">
        <v>1505240</v>
      </c>
      <c r="G34" s="25">
        <v>2160739</v>
      </c>
      <c r="H34" s="25">
        <v>1692685</v>
      </c>
      <c r="I34" s="22">
        <v>1692685</v>
      </c>
      <c r="J34" s="25">
        <v>1692685</v>
      </c>
      <c r="K34" s="22">
        <v>1692685</v>
      </c>
      <c r="L34" s="25">
        <v>1718659</v>
      </c>
      <c r="M34" s="51">
        <v>1721873</v>
      </c>
      <c r="N34" s="41">
        <v>1796441</v>
      </c>
    </row>
    <row r="35" spans="1:14" ht="12.75" customHeight="1" x14ac:dyDescent="0.2">
      <c r="A35" s="9" t="s">
        <v>592</v>
      </c>
      <c r="B35" s="12" t="s">
        <v>593</v>
      </c>
      <c r="C35" s="22">
        <v>70279</v>
      </c>
      <c r="D35" s="25">
        <v>70279</v>
      </c>
      <c r="E35" s="22">
        <v>70279</v>
      </c>
      <c r="F35" s="25">
        <v>70279</v>
      </c>
      <c r="G35" s="25">
        <v>70279</v>
      </c>
      <c r="H35" s="25">
        <v>70279</v>
      </c>
      <c r="I35" s="22">
        <v>70279</v>
      </c>
      <c r="J35" s="25">
        <v>70279</v>
      </c>
      <c r="K35" s="22">
        <v>70279</v>
      </c>
      <c r="L35" s="25">
        <v>70279</v>
      </c>
      <c r="M35" s="51">
        <v>70279</v>
      </c>
      <c r="N35" s="41">
        <v>73793</v>
      </c>
    </row>
    <row r="36" spans="1:14" ht="12.75" customHeight="1" x14ac:dyDescent="0.2">
      <c r="A36" s="9" t="s">
        <v>550</v>
      </c>
      <c r="B36" s="12" t="s">
        <v>551</v>
      </c>
      <c r="C36" s="22">
        <v>7493483</v>
      </c>
      <c r="D36" s="25">
        <v>7493483</v>
      </c>
      <c r="E36" s="22">
        <v>7493483</v>
      </c>
      <c r="F36" s="25">
        <v>7526198</v>
      </c>
      <c r="G36" s="25">
        <v>7526198</v>
      </c>
      <c r="H36" s="25">
        <v>7526198</v>
      </c>
      <c r="I36" s="22">
        <v>7526198</v>
      </c>
      <c r="J36" s="25">
        <v>7526198</v>
      </c>
      <c r="K36" s="22">
        <v>7526198</v>
      </c>
      <c r="L36" s="25">
        <v>7641305</v>
      </c>
      <c r="M36" s="51">
        <v>7649764</v>
      </c>
      <c r="N36" s="41">
        <v>7998614</v>
      </c>
    </row>
    <row r="37" spans="1:14" ht="12.75" customHeight="1" x14ac:dyDescent="0.2">
      <c r="A37" s="9" t="s">
        <v>111</v>
      </c>
      <c r="B37" s="12" t="s">
        <v>22</v>
      </c>
      <c r="C37" s="22"/>
      <c r="D37" s="25"/>
      <c r="E37" s="22"/>
      <c r="F37" s="25"/>
      <c r="G37" s="22"/>
      <c r="H37" s="25"/>
      <c r="I37" s="22"/>
      <c r="J37" s="25"/>
      <c r="K37" s="22"/>
      <c r="L37" s="25"/>
      <c r="M37" s="51"/>
      <c r="N37" s="41"/>
    </row>
    <row r="38" spans="1:14" ht="12.75" customHeight="1" x14ac:dyDescent="0.2">
      <c r="A38" s="9" t="s">
        <v>528</v>
      </c>
      <c r="B38" s="12" t="s">
        <v>552</v>
      </c>
      <c r="C38" s="22">
        <v>409934</v>
      </c>
      <c r="D38" s="25">
        <v>294428</v>
      </c>
      <c r="E38" s="22">
        <v>294428</v>
      </c>
      <c r="F38" s="25">
        <v>294428</v>
      </c>
      <c r="G38" s="22">
        <v>294428</v>
      </c>
      <c r="H38" s="22">
        <v>294428</v>
      </c>
      <c r="I38" s="22">
        <v>294428</v>
      </c>
      <c r="J38" s="25">
        <v>294428</v>
      </c>
      <c r="K38" s="22">
        <v>294428</v>
      </c>
      <c r="L38" s="25">
        <v>300891</v>
      </c>
      <c r="M38" s="51">
        <v>300891</v>
      </c>
      <c r="N38" s="41">
        <v>315936</v>
      </c>
    </row>
    <row r="39" spans="1:14" ht="12.75" customHeight="1" x14ac:dyDescent="0.2">
      <c r="A39" s="9" t="s">
        <v>112</v>
      </c>
      <c r="B39" s="12" t="s">
        <v>113</v>
      </c>
      <c r="C39" s="22"/>
      <c r="D39" s="25"/>
      <c r="E39" s="22"/>
      <c r="F39" s="25"/>
      <c r="G39" s="22"/>
      <c r="H39" s="25"/>
      <c r="I39" s="22"/>
      <c r="J39" s="25"/>
      <c r="K39" s="22"/>
      <c r="L39" s="25"/>
      <c r="M39" s="51"/>
      <c r="N39" s="41"/>
    </row>
    <row r="40" spans="1:14" ht="12.75" customHeight="1" x14ac:dyDescent="0.2">
      <c r="A40" s="9" t="s">
        <v>114</v>
      </c>
      <c r="B40" s="12" t="s">
        <v>115</v>
      </c>
      <c r="C40" s="22"/>
      <c r="D40" s="25"/>
      <c r="E40" s="22"/>
      <c r="F40" s="25"/>
      <c r="G40" s="22"/>
      <c r="H40" s="25"/>
      <c r="I40" s="22"/>
      <c r="J40" s="25"/>
      <c r="K40" s="22"/>
      <c r="L40" s="25"/>
      <c r="M40" s="51"/>
      <c r="N40" s="41"/>
    </row>
    <row r="41" spans="1:14" ht="12.75" customHeight="1" x14ac:dyDescent="0.2">
      <c r="A41" s="9" t="s">
        <v>116</v>
      </c>
      <c r="B41" s="12" t="s">
        <v>23</v>
      </c>
      <c r="C41" s="22">
        <v>436230</v>
      </c>
      <c r="D41" s="25">
        <v>496390</v>
      </c>
      <c r="E41" s="22">
        <v>455498</v>
      </c>
      <c r="F41" s="25">
        <v>713818</v>
      </c>
      <c r="G41" s="22">
        <v>481523</v>
      </c>
      <c r="H41" s="25">
        <v>714030</v>
      </c>
      <c r="I41" s="22">
        <v>470002</v>
      </c>
      <c r="J41" s="25">
        <v>469074</v>
      </c>
      <c r="K41" s="22">
        <v>716649</v>
      </c>
      <c r="L41" s="25">
        <v>483645</v>
      </c>
      <c r="M41" s="51">
        <v>479421</v>
      </c>
      <c r="N41" s="41">
        <v>824076</v>
      </c>
    </row>
    <row r="42" spans="1:14" ht="12.75" customHeight="1" x14ac:dyDescent="0.2">
      <c r="A42" s="9" t="s">
        <v>117</v>
      </c>
      <c r="B42" s="12" t="s">
        <v>118</v>
      </c>
      <c r="C42" s="22"/>
      <c r="D42" s="25"/>
      <c r="E42" s="22"/>
      <c r="F42" s="25"/>
      <c r="G42" s="22"/>
      <c r="H42" s="25"/>
      <c r="I42" s="22"/>
      <c r="J42" s="25"/>
      <c r="K42" s="22"/>
      <c r="L42" s="25"/>
      <c r="M42" s="51"/>
      <c r="N42" s="41"/>
    </row>
    <row r="43" spans="1:14" ht="12.75" customHeight="1" x14ac:dyDescent="0.2">
      <c r="A43" s="9" t="s">
        <v>119</v>
      </c>
      <c r="B43" s="12" t="s">
        <v>120</v>
      </c>
      <c r="C43" s="22"/>
      <c r="D43" s="25"/>
      <c r="E43" s="22"/>
      <c r="F43" s="25"/>
      <c r="G43" s="22"/>
      <c r="H43" s="25"/>
      <c r="I43" s="22"/>
      <c r="J43" s="25"/>
      <c r="K43" s="22"/>
      <c r="L43" s="25"/>
      <c r="M43" s="51"/>
      <c r="N43" s="41"/>
    </row>
    <row r="44" spans="1:14" ht="12.75" customHeight="1" x14ac:dyDescent="0.2">
      <c r="A44" s="9" t="s">
        <v>121</v>
      </c>
      <c r="B44" s="12" t="s">
        <v>122</v>
      </c>
      <c r="C44" s="22"/>
      <c r="D44" s="25"/>
      <c r="E44" s="22"/>
      <c r="F44" s="25"/>
      <c r="G44" s="22"/>
      <c r="H44" s="25"/>
      <c r="I44" s="22"/>
      <c r="J44" s="25"/>
      <c r="K44" s="22"/>
      <c r="L44" s="25"/>
      <c r="M44" s="51"/>
      <c r="N44" s="41"/>
    </row>
    <row r="45" spans="1:14" ht="12.75" customHeight="1" x14ac:dyDescent="0.2">
      <c r="A45" s="9" t="s">
        <v>123</v>
      </c>
      <c r="B45" s="12" t="s">
        <v>124</v>
      </c>
      <c r="C45" s="22"/>
      <c r="D45" s="25"/>
      <c r="E45" s="22"/>
      <c r="F45" s="25"/>
      <c r="G45" s="22"/>
      <c r="H45" s="25"/>
      <c r="I45" s="22"/>
      <c r="J45" s="25"/>
      <c r="K45" s="22"/>
      <c r="L45" s="25"/>
      <c r="M45" s="51"/>
      <c r="N45" s="41"/>
    </row>
    <row r="46" spans="1:14" ht="12.75" customHeight="1" x14ac:dyDescent="0.2">
      <c r="A46" s="9" t="s">
        <v>125</v>
      </c>
      <c r="B46" s="12" t="s">
        <v>122</v>
      </c>
      <c r="C46" s="22"/>
      <c r="D46" s="25"/>
      <c r="E46" s="22"/>
      <c r="F46" s="25"/>
      <c r="G46" s="22"/>
      <c r="H46" s="25"/>
      <c r="I46" s="22"/>
      <c r="J46" s="25"/>
      <c r="K46" s="22"/>
      <c r="L46" s="25"/>
      <c r="M46" s="51"/>
      <c r="N46" s="41"/>
    </row>
    <row r="47" spans="1:14" ht="12.75" customHeight="1" x14ac:dyDescent="0.2">
      <c r="A47" s="9" t="s">
        <v>563</v>
      </c>
      <c r="B47" s="12" t="s">
        <v>564</v>
      </c>
      <c r="C47" s="22"/>
      <c r="D47" s="25"/>
      <c r="E47" s="22"/>
      <c r="F47" s="25">
        <v>5464567</v>
      </c>
      <c r="G47" s="22"/>
      <c r="H47" s="25">
        <v>5464567</v>
      </c>
      <c r="I47" s="22"/>
      <c r="J47" s="25"/>
      <c r="K47" s="22">
        <v>5464567</v>
      </c>
      <c r="L47" s="25"/>
      <c r="M47" s="51"/>
      <c r="N47" s="41">
        <v>5464567</v>
      </c>
    </row>
    <row r="48" spans="1:14" ht="12.75" customHeight="1" x14ac:dyDescent="0.2">
      <c r="A48" s="9" t="s">
        <v>565</v>
      </c>
      <c r="B48" s="12" t="s">
        <v>566</v>
      </c>
      <c r="C48" s="22"/>
      <c r="D48" s="25"/>
      <c r="E48" s="22"/>
      <c r="F48" s="25">
        <v>4729836</v>
      </c>
      <c r="G48" s="22"/>
      <c r="H48" s="25">
        <v>4729836</v>
      </c>
      <c r="I48" s="22"/>
      <c r="J48" s="25"/>
      <c r="K48" s="22">
        <v>4729836</v>
      </c>
      <c r="L48" s="25"/>
      <c r="M48" s="51"/>
      <c r="N48" s="41">
        <v>4729836</v>
      </c>
    </row>
    <row r="49" spans="1:14" ht="12.75" customHeight="1" x14ac:dyDescent="0.2">
      <c r="A49" s="9" t="s">
        <v>126</v>
      </c>
      <c r="B49" s="12" t="s">
        <v>127</v>
      </c>
      <c r="C49" s="22"/>
      <c r="D49" s="25"/>
      <c r="E49" s="22"/>
      <c r="F49" s="25"/>
      <c r="G49" s="22"/>
      <c r="H49" s="25"/>
      <c r="I49" s="22"/>
      <c r="J49" s="25"/>
      <c r="K49" s="22"/>
      <c r="L49" s="25"/>
      <c r="M49" s="51"/>
      <c r="N49" s="41"/>
    </row>
    <row r="50" spans="1:14" ht="12.75" customHeight="1" x14ac:dyDescent="0.2">
      <c r="A50" s="9" t="s">
        <v>128</v>
      </c>
      <c r="B50" s="12" t="s">
        <v>122</v>
      </c>
      <c r="C50" s="22"/>
      <c r="D50" s="25"/>
      <c r="E50" s="22"/>
      <c r="F50" s="25"/>
      <c r="G50" s="22"/>
      <c r="H50" s="25"/>
      <c r="I50" s="22"/>
      <c r="J50" s="25"/>
      <c r="K50" s="22"/>
      <c r="L50" s="25"/>
      <c r="M50" s="51"/>
      <c r="N50" s="41"/>
    </row>
    <row r="51" spans="1:14" ht="12.75" customHeight="1" x14ac:dyDescent="0.2">
      <c r="A51" s="9" t="s">
        <v>129</v>
      </c>
      <c r="B51" s="12" t="s">
        <v>130</v>
      </c>
      <c r="C51" s="22"/>
      <c r="D51" s="25"/>
      <c r="E51" s="22"/>
      <c r="F51" s="25"/>
      <c r="G51" s="22"/>
      <c r="H51" s="25"/>
      <c r="I51" s="22"/>
      <c r="J51" s="25"/>
      <c r="K51" s="22"/>
      <c r="L51" s="25"/>
      <c r="M51" s="51"/>
      <c r="N51" s="41"/>
    </row>
    <row r="52" spans="1:14" ht="12.75" customHeight="1" x14ac:dyDescent="0.2">
      <c r="A52" s="9" t="s">
        <v>553</v>
      </c>
      <c r="B52" s="12" t="s">
        <v>554</v>
      </c>
      <c r="C52" s="22"/>
      <c r="D52" s="25"/>
      <c r="E52" s="22"/>
      <c r="F52" s="25"/>
      <c r="G52" s="22"/>
      <c r="H52" s="25"/>
      <c r="I52" s="22"/>
      <c r="J52" s="25"/>
      <c r="K52" s="22"/>
      <c r="L52" s="25"/>
      <c r="M52" s="51"/>
      <c r="N52" s="41">
        <v>2432556</v>
      </c>
    </row>
    <row r="53" spans="1:14" ht="12.75" customHeight="1" x14ac:dyDescent="0.2">
      <c r="A53" s="9" t="s">
        <v>131</v>
      </c>
      <c r="B53" s="12" t="s">
        <v>132</v>
      </c>
      <c r="C53" s="22"/>
      <c r="D53" s="25"/>
      <c r="E53" s="22"/>
      <c r="F53" s="25"/>
      <c r="G53" s="22"/>
      <c r="H53" s="25"/>
      <c r="I53" s="22"/>
      <c r="J53" s="25"/>
      <c r="K53" s="22"/>
      <c r="L53" s="25"/>
      <c r="M53" s="51"/>
      <c r="N53" s="41"/>
    </row>
    <row r="54" spans="1:14" ht="12.75" customHeight="1" x14ac:dyDescent="0.2">
      <c r="A54" s="9" t="s">
        <v>133</v>
      </c>
      <c r="B54" s="12" t="s">
        <v>24</v>
      </c>
      <c r="C54" s="22">
        <v>982092</v>
      </c>
      <c r="D54" s="25">
        <v>810156</v>
      </c>
      <c r="E54" s="22">
        <v>919302</v>
      </c>
      <c r="F54" s="25">
        <v>798717</v>
      </c>
      <c r="G54" s="22">
        <v>664944</v>
      </c>
      <c r="H54" s="25">
        <v>667851</v>
      </c>
      <c r="I54" s="22">
        <v>841457</v>
      </c>
      <c r="J54" s="25">
        <v>855251</v>
      </c>
      <c r="K54" s="22">
        <v>756611</v>
      </c>
      <c r="L54" s="25">
        <v>979640</v>
      </c>
      <c r="M54" s="51">
        <v>888119</v>
      </c>
      <c r="N54" s="41">
        <v>839686</v>
      </c>
    </row>
    <row r="55" spans="1:14" ht="12.75" customHeight="1" x14ac:dyDescent="0.2">
      <c r="A55" s="9" t="s">
        <v>134</v>
      </c>
      <c r="B55" s="12" t="s">
        <v>38</v>
      </c>
      <c r="C55" s="22">
        <v>169118</v>
      </c>
      <c r="D55" s="25">
        <v>103264</v>
      </c>
      <c r="E55" s="22">
        <v>18175</v>
      </c>
      <c r="F55" s="25">
        <v>105627</v>
      </c>
      <c r="G55" s="22">
        <v>128285</v>
      </c>
      <c r="H55" s="25">
        <v>102204</v>
      </c>
      <c r="I55" s="22">
        <v>174904</v>
      </c>
      <c r="J55" s="25">
        <v>77183</v>
      </c>
      <c r="K55" s="22">
        <v>230214</v>
      </c>
      <c r="L55" s="25">
        <v>231549</v>
      </c>
      <c r="M55" s="51">
        <v>179387</v>
      </c>
      <c r="N55" s="41">
        <v>759686</v>
      </c>
    </row>
    <row r="56" spans="1:14" ht="12.75" customHeight="1" x14ac:dyDescent="0.2">
      <c r="A56" s="9" t="s">
        <v>135</v>
      </c>
      <c r="B56" s="12" t="s">
        <v>136</v>
      </c>
      <c r="C56" s="22"/>
      <c r="D56" s="25"/>
      <c r="E56" s="22"/>
      <c r="F56" s="25"/>
      <c r="G56" s="22"/>
      <c r="H56" s="25"/>
      <c r="I56" s="22"/>
      <c r="J56" s="25"/>
      <c r="K56" s="22"/>
      <c r="L56" s="25"/>
      <c r="M56" s="51"/>
      <c r="N56" s="41"/>
    </row>
    <row r="57" spans="1:14" ht="12.75" customHeight="1" x14ac:dyDescent="0.2">
      <c r="A57" s="9" t="s">
        <v>137</v>
      </c>
      <c r="B57" s="12" t="s">
        <v>138</v>
      </c>
      <c r="C57" s="22"/>
      <c r="D57" s="25"/>
      <c r="E57" s="22"/>
      <c r="F57" s="25"/>
      <c r="G57" s="22"/>
      <c r="H57" s="25"/>
      <c r="I57" s="22"/>
      <c r="J57" s="25"/>
      <c r="K57" s="22"/>
      <c r="L57" s="25"/>
      <c r="M57" s="51"/>
      <c r="N57" s="41"/>
    </row>
    <row r="58" spans="1:14" ht="12.75" customHeight="1" x14ac:dyDescent="0.2">
      <c r="A58" s="9" t="s">
        <v>139</v>
      </c>
      <c r="B58" s="12" t="s">
        <v>140</v>
      </c>
      <c r="C58" s="22"/>
      <c r="D58" s="25"/>
      <c r="E58" s="22"/>
      <c r="F58" s="25"/>
      <c r="G58" s="22"/>
      <c r="H58" s="25"/>
      <c r="I58" s="22"/>
      <c r="J58" s="25"/>
      <c r="K58" s="22"/>
      <c r="L58" s="25"/>
      <c r="M58" s="51"/>
      <c r="N58" s="41"/>
    </row>
    <row r="59" spans="1:14" ht="12.75" customHeight="1" x14ac:dyDescent="0.2">
      <c r="A59" s="9" t="s">
        <v>141</v>
      </c>
      <c r="B59" s="12" t="s">
        <v>142</v>
      </c>
      <c r="C59" s="22"/>
      <c r="D59" s="25"/>
      <c r="E59" s="22"/>
      <c r="F59" s="25"/>
      <c r="G59" s="22"/>
      <c r="H59" s="25"/>
      <c r="I59" s="22"/>
      <c r="J59" s="25"/>
      <c r="K59" s="22">
        <v>1262928</v>
      </c>
      <c r="L59" s="25"/>
      <c r="M59" s="51"/>
      <c r="N59" s="41"/>
    </row>
    <row r="60" spans="1:14" ht="12.75" customHeight="1" x14ac:dyDescent="0.2">
      <c r="A60" s="9" t="s">
        <v>143</v>
      </c>
      <c r="B60" s="12" t="s">
        <v>144</v>
      </c>
      <c r="C60" s="22"/>
      <c r="D60" s="25"/>
      <c r="E60" s="22"/>
      <c r="F60" s="25"/>
      <c r="G60" s="22"/>
      <c r="H60" s="25"/>
      <c r="I60" s="22"/>
      <c r="J60" s="25"/>
      <c r="K60" s="22"/>
      <c r="L60" s="25"/>
      <c r="M60" s="51"/>
      <c r="N60" s="41">
        <v>986700</v>
      </c>
    </row>
    <row r="61" spans="1:14" ht="12.75" customHeight="1" x14ac:dyDescent="0.2">
      <c r="A61" s="9" t="s">
        <v>145</v>
      </c>
      <c r="B61" s="12" t="s">
        <v>146</v>
      </c>
      <c r="C61" s="22"/>
      <c r="D61" s="25"/>
      <c r="E61" s="22">
        <v>499734</v>
      </c>
      <c r="F61" s="25"/>
      <c r="G61" s="22"/>
      <c r="H61" s="25">
        <v>444208</v>
      </c>
      <c r="I61" s="22"/>
      <c r="J61" s="25"/>
      <c r="K61" s="22"/>
      <c r="L61" s="25"/>
      <c r="M61" s="51"/>
      <c r="N61" s="41"/>
    </row>
    <row r="62" spans="1:14" ht="12.75" customHeight="1" x14ac:dyDescent="0.2">
      <c r="A62" s="9" t="s">
        <v>147</v>
      </c>
      <c r="B62" s="12" t="s">
        <v>148</v>
      </c>
      <c r="C62" s="22"/>
      <c r="D62" s="25"/>
      <c r="E62" s="22"/>
      <c r="F62" s="25"/>
      <c r="G62" s="22"/>
      <c r="H62" s="25"/>
      <c r="I62" s="22"/>
      <c r="J62" s="25"/>
      <c r="K62" s="22"/>
      <c r="L62" s="25"/>
      <c r="M62" s="51"/>
      <c r="N62" s="41"/>
    </row>
    <row r="63" spans="1:14" ht="12.75" customHeight="1" x14ac:dyDescent="0.2">
      <c r="A63" s="9" t="s">
        <v>149</v>
      </c>
      <c r="B63" s="12" t="s">
        <v>150</v>
      </c>
      <c r="C63" s="22">
        <v>1280000</v>
      </c>
      <c r="D63" s="25"/>
      <c r="E63" s="22"/>
      <c r="F63" s="25"/>
      <c r="G63" s="22"/>
      <c r="H63" s="25"/>
      <c r="I63" s="22"/>
      <c r="J63" s="25"/>
      <c r="K63" s="22"/>
      <c r="L63" s="25"/>
      <c r="M63" s="51"/>
      <c r="N63" s="41">
        <v>6366520</v>
      </c>
    </row>
    <row r="64" spans="1:14" ht="12.75" customHeight="1" x14ac:dyDescent="0.2">
      <c r="A64" s="9" t="s">
        <v>151</v>
      </c>
      <c r="B64" s="12" t="s">
        <v>152</v>
      </c>
      <c r="C64" s="22"/>
      <c r="D64" s="25"/>
      <c r="E64" s="22">
        <v>301912</v>
      </c>
      <c r="F64" s="25"/>
      <c r="G64" s="22"/>
      <c r="H64" s="25"/>
      <c r="I64" s="22"/>
      <c r="J64" s="25"/>
      <c r="K64" s="22"/>
      <c r="L64" s="25"/>
      <c r="M64" s="51"/>
      <c r="N64" s="41"/>
    </row>
    <row r="65" spans="1:14" ht="12.75" customHeight="1" x14ac:dyDescent="0.2">
      <c r="A65" s="10" t="s">
        <v>153</v>
      </c>
      <c r="B65" s="13" t="s">
        <v>154</v>
      </c>
      <c r="C65" s="14">
        <f>SUM(C66:C117)</f>
        <v>14094383</v>
      </c>
      <c r="D65" s="14">
        <f t="shared" ref="D65:N65" si="1">SUM(D66:D117)</f>
        <v>19608801</v>
      </c>
      <c r="E65" s="14">
        <f t="shared" si="1"/>
        <v>17412596</v>
      </c>
      <c r="F65" s="14">
        <f t="shared" si="1"/>
        <v>17901312</v>
      </c>
      <c r="G65" s="14">
        <f t="shared" si="1"/>
        <v>14849955</v>
      </c>
      <c r="H65" s="14">
        <f t="shared" si="1"/>
        <v>17578776</v>
      </c>
      <c r="I65" s="14">
        <f>SUM(I66:I117)</f>
        <v>16119482</v>
      </c>
      <c r="J65" s="14">
        <f t="shared" si="1"/>
        <v>15833145</v>
      </c>
      <c r="K65" s="14">
        <f t="shared" si="1"/>
        <v>17980830</v>
      </c>
      <c r="L65" s="14">
        <f t="shared" si="1"/>
        <v>14285166</v>
      </c>
      <c r="M65" s="14">
        <f t="shared" si="1"/>
        <v>15783160</v>
      </c>
      <c r="N65" s="14">
        <f t="shared" si="1"/>
        <v>22957839</v>
      </c>
    </row>
    <row r="66" spans="1:14" ht="12.75" customHeight="1" x14ac:dyDescent="0.2">
      <c r="A66" s="9" t="s">
        <v>155</v>
      </c>
      <c r="B66" s="12" t="s">
        <v>89</v>
      </c>
      <c r="C66" s="22"/>
      <c r="D66" s="25"/>
      <c r="E66" s="22"/>
      <c r="F66" s="25"/>
      <c r="G66" s="22"/>
      <c r="H66" s="25"/>
      <c r="I66" s="22"/>
      <c r="J66" s="25"/>
      <c r="K66" s="22"/>
      <c r="L66" s="25"/>
      <c r="M66" s="51"/>
      <c r="N66" s="41"/>
    </row>
    <row r="67" spans="1:14" ht="12.75" customHeight="1" x14ac:dyDescent="0.2">
      <c r="A67" s="9" t="s">
        <v>156</v>
      </c>
      <c r="B67" s="12" t="s">
        <v>3</v>
      </c>
      <c r="C67" s="22">
        <v>4701553</v>
      </c>
      <c r="D67" s="25">
        <v>4701553</v>
      </c>
      <c r="E67" s="22">
        <v>4701553</v>
      </c>
      <c r="F67" s="25">
        <v>4309290</v>
      </c>
      <c r="G67" s="25">
        <v>4100674</v>
      </c>
      <c r="H67" s="25">
        <v>4309290</v>
      </c>
      <c r="I67" s="22">
        <v>4607313</v>
      </c>
      <c r="J67" s="25">
        <v>4567577</v>
      </c>
      <c r="K67" s="22">
        <v>4309474</v>
      </c>
      <c r="L67" s="25">
        <v>4182188</v>
      </c>
      <c r="M67" s="51">
        <v>4752744</v>
      </c>
      <c r="N67" s="41">
        <v>4827245</v>
      </c>
    </row>
    <row r="68" spans="1:14" ht="12.75" customHeight="1" x14ac:dyDescent="0.2">
      <c r="A68" s="9" t="s">
        <v>157</v>
      </c>
      <c r="B68" s="12" t="s">
        <v>92</v>
      </c>
      <c r="C68" s="22"/>
      <c r="D68" s="25"/>
      <c r="E68" s="22"/>
      <c r="F68" s="25"/>
      <c r="G68" s="22"/>
      <c r="H68" s="25"/>
      <c r="I68" s="22"/>
      <c r="J68" s="25"/>
      <c r="K68" s="22"/>
      <c r="L68" s="25"/>
      <c r="M68" s="51"/>
      <c r="N68" s="41"/>
    </row>
    <row r="69" spans="1:14" ht="12.75" customHeight="1" x14ac:dyDescent="0.2">
      <c r="A69" s="9" t="s">
        <v>532</v>
      </c>
      <c r="B69" s="12" t="s">
        <v>541</v>
      </c>
      <c r="C69" s="22">
        <v>329675</v>
      </c>
      <c r="D69" s="25">
        <v>329675</v>
      </c>
      <c r="E69" s="22">
        <v>369003</v>
      </c>
      <c r="F69" s="22">
        <v>377400</v>
      </c>
      <c r="G69" s="22">
        <v>361486</v>
      </c>
      <c r="H69" s="22">
        <v>361486</v>
      </c>
      <c r="I69" s="22">
        <v>361486</v>
      </c>
      <c r="J69" s="25">
        <v>359365</v>
      </c>
      <c r="K69" s="22">
        <v>345572</v>
      </c>
      <c r="L69" s="25">
        <v>320435</v>
      </c>
      <c r="M69" s="51">
        <v>363078</v>
      </c>
      <c r="N69" s="41">
        <v>378448</v>
      </c>
    </row>
    <row r="70" spans="1:14" ht="12.75" customHeight="1" x14ac:dyDescent="0.2">
      <c r="A70" s="9" t="s">
        <v>158</v>
      </c>
      <c r="B70" s="12" t="s">
        <v>159</v>
      </c>
      <c r="C70" s="22">
        <v>199592</v>
      </c>
      <c r="D70" s="25">
        <v>199592</v>
      </c>
      <c r="E70" s="22">
        <v>511299</v>
      </c>
      <c r="F70" s="22">
        <v>224411</v>
      </c>
      <c r="G70" s="22">
        <v>215470</v>
      </c>
      <c r="H70" s="22">
        <v>215470</v>
      </c>
      <c r="I70" s="22">
        <v>215470</v>
      </c>
      <c r="J70" s="25">
        <v>214278</v>
      </c>
      <c r="K70" s="22">
        <v>206529</v>
      </c>
      <c r="L70" s="25">
        <v>192407</v>
      </c>
      <c r="M70" s="51">
        <v>216363</v>
      </c>
      <c r="N70" s="41">
        <v>225617</v>
      </c>
    </row>
    <row r="71" spans="1:14" ht="12.75" customHeight="1" x14ac:dyDescent="0.2">
      <c r="A71" s="9" t="s">
        <v>160</v>
      </c>
      <c r="B71" s="12" t="s">
        <v>94</v>
      </c>
      <c r="C71" s="22"/>
      <c r="D71" s="25"/>
      <c r="E71" s="22"/>
      <c r="F71" s="25"/>
      <c r="G71" s="22"/>
      <c r="H71" s="25"/>
      <c r="I71" s="22"/>
      <c r="J71" s="25"/>
      <c r="K71" s="22"/>
      <c r="L71" s="25"/>
      <c r="M71" s="51"/>
      <c r="N71" s="41"/>
    </row>
    <row r="72" spans="1:14" ht="12.75" customHeight="1" x14ac:dyDescent="0.2">
      <c r="A72" s="9" t="s">
        <v>25</v>
      </c>
      <c r="B72" s="12" t="s">
        <v>26</v>
      </c>
      <c r="C72" s="22"/>
      <c r="D72" s="25"/>
      <c r="E72" s="22"/>
      <c r="F72" s="25"/>
      <c r="G72" s="22"/>
      <c r="H72" s="25"/>
      <c r="I72" s="22"/>
      <c r="J72" s="25"/>
      <c r="K72" s="22"/>
      <c r="L72" s="25"/>
      <c r="M72" s="51"/>
      <c r="N72" s="41"/>
    </row>
    <row r="73" spans="1:14" ht="12.75" customHeight="1" x14ac:dyDescent="0.2">
      <c r="A73" s="9" t="s">
        <v>555</v>
      </c>
      <c r="B73" s="12" t="s">
        <v>556</v>
      </c>
      <c r="C73" s="22">
        <v>1098470</v>
      </c>
      <c r="D73" s="25">
        <v>1098470</v>
      </c>
      <c r="E73" s="22">
        <v>1111173</v>
      </c>
      <c r="F73" s="22">
        <v>1031330</v>
      </c>
      <c r="G73" s="22">
        <v>982300</v>
      </c>
      <c r="H73" s="22">
        <v>1026109</v>
      </c>
      <c r="I73" s="22">
        <v>1088693</v>
      </c>
      <c r="J73" s="25">
        <v>1079652</v>
      </c>
      <c r="K73" s="22">
        <v>1020888</v>
      </c>
      <c r="L73" s="25">
        <v>985955</v>
      </c>
      <c r="M73" s="51">
        <v>1060006</v>
      </c>
      <c r="N73" s="41">
        <v>1140578</v>
      </c>
    </row>
    <row r="74" spans="1:14" ht="12.75" customHeight="1" x14ac:dyDescent="0.2">
      <c r="A74" s="9" t="s">
        <v>161</v>
      </c>
      <c r="B74" s="12" t="s">
        <v>98</v>
      </c>
      <c r="C74" s="22"/>
      <c r="D74" s="25"/>
      <c r="E74" s="22"/>
      <c r="F74" s="25"/>
      <c r="G74" s="22"/>
      <c r="H74" s="25"/>
      <c r="I74" s="22"/>
      <c r="J74" s="25"/>
      <c r="K74" s="22"/>
      <c r="L74" s="25"/>
      <c r="M74" s="51"/>
      <c r="N74" s="41"/>
    </row>
    <row r="75" spans="1:14" ht="12.75" customHeight="1" x14ac:dyDescent="0.2">
      <c r="A75" s="9" t="s">
        <v>27</v>
      </c>
      <c r="B75" s="12" t="s">
        <v>28</v>
      </c>
      <c r="C75" s="22"/>
      <c r="D75" s="25"/>
      <c r="E75" s="22"/>
      <c r="F75" s="25"/>
      <c r="G75" s="22"/>
      <c r="H75" s="25"/>
      <c r="I75" s="22"/>
      <c r="J75" s="25"/>
      <c r="K75" s="22"/>
      <c r="L75" s="25"/>
      <c r="M75" s="51"/>
      <c r="N75" s="41"/>
    </row>
    <row r="76" spans="1:14" ht="12.75" customHeight="1" x14ac:dyDescent="0.2">
      <c r="A76" s="9" t="s">
        <v>162</v>
      </c>
      <c r="B76" s="12" t="s">
        <v>100</v>
      </c>
      <c r="C76" s="22"/>
      <c r="D76" s="25"/>
      <c r="E76" s="22"/>
      <c r="F76" s="25"/>
      <c r="G76" s="22"/>
      <c r="H76" s="25"/>
      <c r="I76" s="22"/>
      <c r="J76" s="25"/>
      <c r="K76" s="22"/>
      <c r="L76" s="25"/>
      <c r="M76" s="51"/>
      <c r="N76" s="41"/>
    </row>
    <row r="77" spans="1:14" ht="12.75" customHeight="1" x14ac:dyDescent="0.2">
      <c r="A77" s="9" t="s">
        <v>163</v>
      </c>
      <c r="B77" s="12" t="s">
        <v>102</v>
      </c>
      <c r="C77" s="22"/>
      <c r="D77" s="25"/>
      <c r="E77" s="22"/>
      <c r="F77" s="25"/>
      <c r="G77" s="22"/>
      <c r="H77" s="25"/>
      <c r="I77" s="22"/>
      <c r="J77" s="25"/>
      <c r="K77" s="22"/>
      <c r="L77" s="25"/>
      <c r="M77" s="51"/>
      <c r="N77" s="41"/>
    </row>
    <row r="78" spans="1:14" ht="12.75" customHeight="1" x14ac:dyDescent="0.2">
      <c r="A78" s="9" t="s">
        <v>29</v>
      </c>
      <c r="B78" s="12" t="s">
        <v>30</v>
      </c>
      <c r="C78" s="22"/>
      <c r="D78" s="25"/>
      <c r="E78" s="22"/>
      <c r="F78" s="25"/>
      <c r="G78" s="22"/>
      <c r="H78" s="25"/>
      <c r="I78" s="22"/>
      <c r="J78" s="25"/>
      <c r="K78" s="22"/>
      <c r="L78" s="25"/>
      <c r="M78" s="51"/>
      <c r="N78" s="41"/>
    </row>
    <row r="79" spans="1:14" ht="12.75" customHeight="1" x14ac:dyDescent="0.2">
      <c r="A79" s="9" t="s">
        <v>557</v>
      </c>
      <c r="B79" s="12" t="s">
        <v>545</v>
      </c>
      <c r="C79" s="22"/>
      <c r="D79" s="25">
        <v>5400000</v>
      </c>
      <c r="E79" s="22">
        <v>2700000</v>
      </c>
      <c r="F79" s="22">
        <v>1780000</v>
      </c>
      <c r="G79" s="22">
        <v>1780000</v>
      </c>
      <c r="H79" s="22">
        <v>1780000</v>
      </c>
      <c r="I79" s="22">
        <v>1780000</v>
      </c>
      <c r="J79" s="25">
        <v>1780000</v>
      </c>
      <c r="K79" s="22">
        <v>1780000</v>
      </c>
      <c r="L79" s="25">
        <v>1660000</v>
      </c>
      <c r="M79" s="51">
        <v>1780000</v>
      </c>
      <c r="N79" s="41">
        <v>1780000</v>
      </c>
    </row>
    <row r="80" spans="1:14" ht="12.75" customHeight="1" x14ac:dyDescent="0.2">
      <c r="A80" s="9" t="s">
        <v>164</v>
      </c>
      <c r="B80" s="12" t="s">
        <v>104</v>
      </c>
      <c r="C80" s="22"/>
      <c r="D80" s="25"/>
      <c r="E80" s="22"/>
      <c r="F80" s="25"/>
      <c r="G80" s="22"/>
      <c r="H80" s="25"/>
      <c r="I80" s="22"/>
      <c r="J80" s="25"/>
      <c r="K80" s="22"/>
      <c r="L80" s="25"/>
      <c r="M80" s="51"/>
      <c r="N80" s="41"/>
    </row>
    <row r="81" spans="1:14" ht="12.75" customHeight="1" x14ac:dyDescent="0.2">
      <c r="A81" s="9" t="s">
        <v>165</v>
      </c>
      <c r="B81" s="12" t="s">
        <v>13</v>
      </c>
      <c r="C81" s="22"/>
      <c r="D81" s="25"/>
      <c r="E81" s="22"/>
      <c r="F81" s="25"/>
      <c r="G81" s="22"/>
      <c r="H81" s="25"/>
      <c r="I81" s="22"/>
      <c r="J81" s="25"/>
      <c r="K81" s="22"/>
      <c r="L81" s="25"/>
      <c r="M81" s="51"/>
      <c r="N81" s="41"/>
    </row>
    <row r="82" spans="1:14" ht="12.75" customHeight="1" x14ac:dyDescent="0.2">
      <c r="A82" s="9" t="s">
        <v>558</v>
      </c>
      <c r="B82" s="12" t="s">
        <v>559</v>
      </c>
      <c r="C82" s="22">
        <v>374625</v>
      </c>
      <c r="D82" s="25">
        <v>283917</v>
      </c>
      <c r="E82" s="22">
        <v>283917</v>
      </c>
      <c r="F82" s="22">
        <v>268974</v>
      </c>
      <c r="G82" s="22">
        <v>258514</v>
      </c>
      <c r="H82" s="22">
        <v>268974</v>
      </c>
      <c r="I82" s="22">
        <v>283917</v>
      </c>
      <c r="J82" s="25">
        <v>283917</v>
      </c>
      <c r="K82" s="22">
        <v>268974</v>
      </c>
      <c r="L82" s="25">
        <v>270967</v>
      </c>
      <c r="M82" s="51">
        <v>276943</v>
      </c>
      <c r="N82" s="41">
        <v>298110</v>
      </c>
    </row>
    <row r="83" spans="1:14" ht="12.75" customHeight="1" x14ac:dyDescent="0.2">
      <c r="A83" s="9" t="s">
        <v>166</v>
      </c>
      <c r="B83" s="12" t="s">
        <v>106</v>
      </c>
      <c r="C83" s="22"/>
      <c r="D83" s="25"/>
      <c r="E83" s="22"/>
      <c r="F83" s="25"/>
      <c r="G83" s="22"/>
      <c r="H83" s="25"/>
      <c r="I83" s="22"/>
      <c r="J83" s="25"/>
      <c r="K83" s="22"/>
      <c r="L83" s="25"/>
      <c r="M83" s="51"/>
      <c r="N83" s="41"/>
    </row>
    <row r="84" spans="1:14" ht="12.75" customHeight="1" x14ac:dyDescent="0.2">
      <c r="A84" s="9" t="s">
        <v>31</v>
      </c>
      <c r="B84" s="12" t="s">
        <v>32</v>
      </c>
      <c r="C84" s="22"/>
      <c r="D84" s="25"/>
      <c r="E84" s="22"/>
      <c r="F84" s="25"/>
      <c r="G84" s="22"/>
      <c r="H84" s="25"/>
      <c r="I84" s="22"/>
      <c r="J84" s="25"/>
      <c r="K84" s="22"/>
      <c r="L84" s="25"/>
      <c r="M84" s="51"/>
      <c r="N84" s="41"/>
    </row>
    <row r="85" spans="1:14" ht="12.75" customHeight="1" x14ac:dyDescent="0.2">
      <c r="A85" s="9" t="s">
        <v>33</v>
      </c>
      <c r="B85" s="12" t="s">
        <v>34</v>
      </c>
      <c r="C85" s="22"/>
      <c r="D85" s="25"/>
      <c r="E85" s="22"/>
      <c r="F85" s="25"/>
      <c r="G85" s="22"/>
      <c r="H85" s="25"/>
      <c r="I85" s="22"/>
      <c r="J85" s="25"/>
      <c r="K85" s="22"/>
      <c r="L85" s="25"/>
      <c r="M85" s="51"/>
      <c r="N85" s="41"/>
    </row>
    <row r="86" spans="1:14" ht="12.75" customHeight="1" x14ac:dyDescent="0.2">
      <c r="A86" s="9" t="s">
        <v>35</v>
      </c>
      <c r="B86" s="12" t="s">
        <v>36</v>
      </c>
      <c r="C86" s="22"/>
      <c r="D86" s="25"/>
      <c r="E86" s="22"/>
      <c r="F86" s="25"/>
      <c r="G86" s="22"/>
      <c r="H86" s="25"/>
      <c r="I86" s="22"/>
      <c r="J86" s="25"/>
      <c r="K86" s="22"/>
      <c r="L86" s="25"/>
      <c r="M86" s="51"/>
      <c r="N86" s="41"/>
    </row>
    <row r="87" spans="1:14" ht="12.75" customHeight="1" x14ac:dyDescent="0.2">
      <c r="A87" s="9" t="s">
        <v>167</v>
      </c>
      <c r="B87" s="12" t="s">
        <v>110</v>
      </c>
      <c r="C87" s="22"/>
      <c r="D87" s="25"/>
      <c r="E87" s="22"/>
      <c r="F87" s="25"/>
      <c r="G87" s="22"/>
      <c r="H87" s="25"/>
      <c r="I87" s="22"/>
      <c r="J87" s="25"/>
      <c r="K87" s="22"/>
      <c r="L87" s="25"/>
      <c r="M87" s="51"/>
      <c r="N87" s="41"/>
    </row>
    <row r="88" spans="1:14" ht="12.75" customHeight="1" x14ac:dyDescent="0.2">
      <c r="A88" s="9" t="s">
        <v>37</v>
      </c>
      <c r="B88" s="12" t="s">
        <v>21</v>
      </c>
      <c r="C88" s="22"/>
      <c r="D88" s="25"/>
      <c r="E88" s="22"/>
      <c r="F88" s="25"/>
      <c r="G88" s="22"/>
      <c r="H88" s="25"/>
      <c r="I88" s="22"/>
      <c r="J88" s="25"/>
      <c r="K88" s="22"/>
      <c r="L88" s="25"/>
      <c r="M88" s="51"/>
      <c r="N88" s="41"/>
    </row>
    <row r="89" spans="1:14" ht="12.75" customHeight="1" x14ac:dyDescent="0.2">
      <c r="A89" s="9" t="s">
        <v>569</v>
      </c>
      <c r="B89" s="12" t="s">
        <v>521</v>
      </c>
      <c r="C89" s="22">
        <v>745087</v>
      </c>
      <c r="D89" s="25">
        <v>883096</v>
      </c>
      <c r="E89" s="22">
        <v>900495</v>
      </c>
      <c r="F89" s="25">
        <v>861269</v>
      </c>
      <c r="G89" s="22">
        <v>900495</v>
      </c>
      <c r="H89" s="22">
        <v>900495</v>
      </c>
      <c r="I89" s="22">
        <v>900495</v>
      </c>
      <c r="J89" s="25">
        <v>896190</v>
      </c>
      <c r="K89" s="22">
        <v>868207</v>
      </c>
      <c r="L89" s="25">
        <v>750509</v>
      </c>
      <c r="M89" s="51">
        <v>868207</v>
      </c>
      <c r="N89" s="41">
        <v>909188</v>
      </c>
    </row>
    <row r="90" spans="1:14" ht="12.75" customHeight="1" x14ac:dyDescent="0.2">
      <c r="A90" s="9" t="s">
        <v>560</v>
      </c>
      <c r="B90" s="12" t="s">
        <v>549</v>
      </c>
      <c r="C90" s="22">
        <v>506384</v>
      </c>
      <c r="D90" s="25">
        <v>506384</v>
      </c>
      <c r="E90" s="22">
        <v>518481</v>
      </c>
      <c r="F90" s="25">
        <v>518481</v>
      </c>
      <c r="G90" s="22">
        <v>394300</v>
      </c>
      <c r="H90" s="25">
        <v>394300</v>
      </c>
      <c r="I90" s="22">
        <v>453905</v>
      </c>
      <c r="J90" s="25">
        <v>445295</v>
      </c>
      <c r="K90" s="22">
        <v>389329</v>
      </c>
      <c r="L90" s="25">
        <v>389329</v>
      </c>
      <c r="M90" s="51">
        <v>341152</v>
      </c>
      <c r="N90" s="41">
        <v>348993</v>
      </c>
    </row>
    <row r="91" spans="1:14" ht="12.75" customHeight="1" x14ac:dyDescent="0.2">
      <c r="A91" s="9" t="s">
        <v>594</v>
      </c>
      <c r="B91" s="12" t="s">
        <v>595</v>
      </c>
      <c r="C91" s="22">
        <v>89412</v>
      </c>
      <c r="D91" s="25">
        <v>144328</v>
      </c>
      <c r="E91" s="22">
        <v>116870</v>
      </c>
      <c r="F91" s="25">
        <v>116870</v>
      </c>
      <c r="G91" s="25">
        <v>101968</v>
      </c>
      <c r="H91" s="25">
        <v>101968</v>
      </c>
      <c r="I91" s="22">
        <v>101968</v>
      </c>
      <c r="J91" s="25">
        <v>101968</v>
      </c>
      <c r="K91" s="22">
        <v>87066</v>
      </c>
      <c r="L91" s="25">
        <v>87066</v>
      </c>
      <c r="M91" s="51">
        <v>73654</v>
      </c>
      <c r="N91" s="41">
        <v>75772</v>
      </c>
    </row>
    <row r="92" spans="1:14" ht="12.75" customHeight="1" x14ac:dyDescent="0.2">
      <c r="A92" s="9" t="s">
        <v>604</v>
      </c>
      <c r="B92" s="12" t="s">
        <v>605</v>
      </c>
      <c r="C92" s="22">
        <v>5230820</v>
      </c>
      <c r="D92" s="25">
        <v>5230820</v>
      </c>
      <c r="E92" s="22">
        <v>5291303</v>
      </c>
      <c r="F92" s="25">
        <v>4911101</v>
      </c>
      <c r="G92" s="25">
        <v>4677630</v>
      </c>
      <c r="H92" s="25">
        <v>4886246</v>
      </c>
      <c r="I92" s="22">
        <v>5184269</v>
      </c>
      <c r="J92" s="25">
        <v>5141220</v>
      </c>
      <c r="K92" s="22">
        <v>4861391</v>
      </c>
      <c r="L92" s="25">
        <v>4695030</v>
      </c>
      <c r="M92" s="51">
        <v>5047676</v>
      </c>
      <c r="N92" s="41">
        <v>5431310</v>
      </c>
    </row>
    <row r="93" spans="1:14" ht="12.75" customHeight="1" x14ac:dyDescent="0.2">
      <c r="A93" s="9" t="s">
        <v>561</v>
      </c>
      <c r="B93" s="12" t="s">
        <v>551</v>
      </c>
      <c r="C93" s="22"/>
      <c r="D93" s="25"/>
      <c r="E93" s="22"/>
      <c r="F93" s="25"/>
      <c r="G93" s="22"/>
      <c r="H93" s="25"/>
      <c r="I93" s="22"/>
      <c r="J93" s="25"/>
      <c r="K93" s="22"/>
      <c r="L93" s="25"/>
      <c r="M93" s="51"/>
      <c r="N93" s="41"/>
    </row>
    <row r="94" spans="1:14" ht="12.75" customHeight="1" x14ac:dyDescent="0.2">
      <c r="A94" s="9" t="s">
        <v>572</v>
      </c>
      <c r="B94" s="12" t="s">
        <v>552</v>
      </c>
      <c r="C94" s="22"/>
      <c r="D94" s="25">
        <v>42106</v>
      </c>
      <c r="E94" s="22">
        <v>42106</v>
      </c>
      <c r="F94" s="25">
        <v>42106</v>
      </c>
      <c r="G94" s="22">
        <v>42106</v>
      </c>
      <c r="H94" s="25">
        <v>42106</v>
      </c>
      <c r="I94" s="22">
        <v>42106</v>
      </c>
      <c r="J94" s="25">
        <v>42106</v>
      </c>
      <c r="K94" s="22">
        <v>42106</v>
      </c>
      <c r="L94" s="25">
        <v>42106</v>
      </c>
      <c r="M94" s="51">
        <v>42106</v>
      </c>
      <c r="N94" s="41">
        <v>44212</v>
      </c>
    </row>
    <row r="95" spans="1:14" ht="12.75" customHeight="1" x14ac:dyDescent="0.2">
      <c r="A95" s="9" t="s">
        <v>168</v>
      </c>
      <c r="B95" s="12" t="s">
        <v>113</v>
      </c>
      <c r="C95" s="22"/>
      <c r="D95" s="25"/>
      <c r="E95" s="22"/>
      <c r="F95" s="25"/>
      <c r="G95" s="22"/>
      <c r="H95" s="25"/>
      <c r="I95" s="22"/>
      <c r="J95" s="25"/>
      <c r="K95" s="22"/>
      <c r="L95" s="25"/>
      <c r="M95" s="51"/>
      <c r="N95" s="41"/>
    </row>
    <row r="96" spans="1:14" ht="12.75" customHeight="1" x14ac:dyDescent="0.2">
      <c r="A96" s="9" t="s">
        <v>169</v>
      </c>
      <c r="B96" s="12" t="s">
        <v>115</v>
      </c>
      <c r="C96" s="22"/>
      <c r="D96" s="25"/>
      <c r="E96" s="22"/>
      <c r="F96" s="25"/>
      <c r="G96" s="22"/>
      <c r="H96" s="25"/>
      <c r="I96" s="22"/>
      <c r="J96" s="25"/>
      <c r="K96" s="22"/>
      <c r="L96" s="25"/>
      <c r="M96" s="51"/>
      <c r="N96" s="41"/>
    </row>
    <row r="97" spans="1:14" ht="12.75" customHeight="1" x14ac:dyDescent="0.2">
      <c r="A97" s="9" t="s">
        <v>170</v>
      </c>
      <c r="B97" s="12" t="s">
        <v>23</v>
      </c>
      <c r="C97" s="22">
        <v>303278</v>
      </c>
      <c r="D97" s="25">
        <v>313808</v>
      </c>
      <c r="E97" s="22">
        <v>321786</v>
      </c>
      <c r="F97" s="25">
        <v>356525</v>
      </c>
      <c r="G97" s="22">
        <v>291396</v>
      </c>
      <c r="H97" s="25">
        <v>365752</v>
      </c>
      <c r="I97" s="22">
        <v>325543</v>
      </c>
      <c r="J97" s="25">
        <v>329166</v>
      </c>
      <c r="K97" s="22">
        <v>349604</v>
      </c>
      <c r="L97" s="25">
        <v>285993</v>
      </c>
      <c r="M97" s="51">
        <v>318669</v>
      </c>
      <c r="N97" s="41">
        <v>384305</v>
      </c>
    </row>
    <row r="98" spans="1:14" ht="12.75" customHeight="1" x14ac:dyDescent="0.2">
      <c r="A98" s="9" t="s">
        <v>171</v>
      </c>
      <c r="B98" s="12" t="s">
        <v>118</v>
      </c>
      <c r="C98" s="22"/>
      <c r="D98" s="25"/>
      <c r="E98" s="22"/>
      <c r="F98" s="25"/>
      <c r="G98" s="22"/>
      <c r="H98" s="25"/>
      <c r="I98" s="22"/>
      <c r="J98" s="25"/>
      <c r="K98" s="22"/>
      <c r="L98" s="25"/>
      <c r="M98" s="51"/>
      <c r="N98" s="41"/>
    </row>
    <row r="99" spans="1:14" ht="12.75" customHeight="1" x14ac:dyDescent="0.2">
      <c r="A99" s="9" t="s">
        <v>172</v>
      </c>
      <c r="B99" s="12" t="s">
        <v>120</v>
      </c>
      <c r="C99" s="22"/>
      <c r="D99" s="25"/>
      <c r="E99" s="22"/>
      <c r="F99" s="25"/>
      <c r="G99" s="22"/>
      <c r="H99" s="25"/>
      <c r="I99" s="22"/>
      <c r="J99" s="25"/>
      <c r="K99" s="22"/>
      <c r="L99" s="25"/>
      <c r="M99" s="51"/>
      <c r="N99" s="41"/>
    </row>
    <row r="100" spans="1:14" ht="12.75" customHeight="1" x14ac:dyDescent="0.2">
      <c r="A100" s="9" t="s">
        <v>173</v>
      </c>
      <c r="B100" s="12" t="s">
        <v>122</v>
      </c>
      <c r="C100" s="22"/>
      <c r="D100" s="25"/>
      <c r="E100" s="22"/>
      <c r="F100" s="25"/>
      <c r="G100" s="22"/>
      <c r="H100" s="25"/>
      <c r="I100" s="22"/>
      <c r="J100" s="25"/>
      <c r="K100" s="22"/>
      <c r="L100" s="25"/>
      <c r="M100" s="51"/>
      <c r="N100" s="41"/>
    </row>
    <row r="101" spans="1:14" ht="12.75" customHeight="1" x14ac:dyDescent="0.2">
      <c r="A101" s="9" t="s">
        <v>174</v>
      </c>
      <c r="B101" s="12" t="s">
        <v>124</v>
      </c>
      <c r="C101" s="22"/>
      <c r="D101" s="25"/>
      <c r="E101" s="22"/>
      <c r="F101" s="25"/>
      <c r="G101" s="22"/>
      <c r="H101" s="25"/>
      <c r="I101" s="22"/>
      <c r="J101" s="25"/>
      <c r="K101" s="22"/>
      <c r="L101" s="25"/>
      <c r="M101" s="51"/>
      <c r="N101" s="41"/>
    </row>
    <row r="102" spans="1:14" ht="12.75" customHeight="1" x14ac:dyDescent="0.2">
      <c r="A102" s="9" t="s">
        <v>175</v>
      </c>
      <c r="B102" s="12" t="s">
        <v>176</v>
      </c>
      <c r="C102" s="22"/>
      <c r="D102" s="25"/>
      <c r="E102" s="22"/>
      <c r="F102" s="25"/>
      <c r="G102" s="22"/>
      <c r="H102" s="25"/>
      <c r="I102" s="22"/>
      <c r="J102" s="25"/>
      <c r="K102" s="22"/>
      <c r="L102" s="25"/>
      <c r="M102" s="51"/>
      <c r="N102" s="41"/>
    </row>
    <row r="103" spans="1:14" ht="12.75" customHeight="1" x14ac:dyDescent="0.2">
      <c r="A103" s="9" t="s">
        <v>567</v>
      </c>
      <c r="B103" s="12" t="s">
        <v>564</v>
      </c>
      <c r="C103" s="22"/>
      <c r="D103" s="25"/>
      <c r="E103" s="22"/>
      <c r="F103" s="25">
        <v>1314669</v>
      </c>
      <c r="G103" s="22">
        <v>38689</v>
      </c>
      <c r="H103" s="25">
        <v>1159569</v>
      </c>
      <c r="I103" s="22"/>
      <c r="J103" s="25">
        <v>144224</v>
      </c>
      <c r="K103" s="22">
        <v>908780</v>
      </c>
      <c r="L103" s="25"/>
      <c r="M103" s="51"/>
      <c r="N103" s="41">
        <v>719486</v>
      </c>
    </row>
    <row r="104" spans="1:14" ht="12.75" customHeight="1" x14ac:dyDescent="0.2">
      <c r="A104" s="9" t="s">
        <v>568</v>
      </c>
      <c r="B104" s="12" t="s">
        <v>566</v>
      </c>
      <c r="C104" s="22"/>
      <c r="D104" s="25"/>
      <c r="E104" s="22"/>
      <c r="F104" s="25">
        <v>1137908</v>
      </c>
      <c r="G104" s="22">
        <v>33487</v>
      </c>
      <c r="H104" s="25">
        <v>1003661</v>
      </c>
      <c r="I104" s="22"/>
      <c r="J104" s="25">
        <v>124833</v>
      </c>
      <c r="K104" s="22">
        <v>786592</v>
      </c>
      <c r="L104" s="25"/>
      <c r="M104" s="51"/>
      <c r="N104" s="41">
        <v>622749</v>
      </c>
    </row>
    <row r="105" spans="1:14" ht="12.75" customHeight="1" x14ac:dyDescent="0.2">
      <c r="A105" s="9" t="s">
        <v>177</v>
      </c>
      <c r="B105" s="12" t="s">
        <v>132</v>
      </c>
      <c r="C105" s="22"/>
      <c r="D105" s="25"/>
      <c r="E105" s="22"/>
      <c r="F105" s="25"/>
      <c r="G105" s="22"/>
      <c r="H105" s="25"/>
      <c r="I105" s="22"/>
      <c r="J105" s="25"/>
      <c r="K105" s="22"/>
      <c r="L105" s="25"/>
      <c r="M105" s="51"/>
      <c r="N105" s="41"/>
    </row>
    <row r="106" spans="1:14" ht="12.75" customHeight="1" x14ac:dyDescent="0.2">
      <c r="A106" s="9" t="s">
        <v>178</v>
      </c>
      <c r="B106" s="12" t="s">
        <v>24</v>
      </c>
      <c r="C106" s="22">
        <v>62560</v>
      </c>
      <c r="D106" s="25">
        <v>333075</v>
      </c>
      <c r="E106" s="22">
        <v>222590</v>
      </c>
      <c r="F106" s="25">
        <v>277330</v>
      </c>
      <c r="G106" s="25">
        <v>296610</v>
      </c>
      <c r="H106" s="25">
        <v>230410</v>
      </c>
      <c r="I106" s="22">
        <v>248545</v>
      </c>
      <c r="J106" s="25">
        <v>202975</v>
      </c>
      <c r="K106" s="22">
        <v>234590</v>
      </c>
      <c r="L106" s="25">
        <v>197175</v>
      </c>
      <c r="M106" s="51">
        <v>256404</v>
      </c>
      <c r="N106" s="41">
        <v>221416</v>
      </c>
    </row>
    <row r="107" spans="1:14" ht="12.75" customHeight="1" x14ac:dyDescent="0.2">
      <c r="A107" s="9" t="s">
        <v>179</v>
      </c>
      <c r="B107" s="12" t="s">
        <v>38</v>
      </c>
      <c r="C107" s="22">
        <v>32927</v>
      </c>
      <c r="D107" s="25">
        <v>141977</v>
      </c>
      <c r="E107" s="22">
        <v>113533</v>
      </c>
      <c r="F107" s="25">
        <v>373648</v>
      </c>
      <c r="G107" s="22">
        <v>374830</v>
      </c>
      <c r="H107" s="25">
        <v>449651</v>
      </c>
      <c r="I107" s="22">
        <v>525772</v>
      </c>
      <c r="J107" s="25">
        <v>120379</v>
      </c>
      <c r="K107" s="22">
        <v>452012</v>
      </c>
      <c r="L107" s="25">
        <v>226006</v>
      </c>
      <c r="M107" s="51">
        <v>386158</v>
      </c>
      <c r="N107" s="41">
        <v>839230</v>
      </c>
    </row>
    <row r="108" spans="1:14" ht="12.75" customHeight="1" x14ac:dyDescent="0.2">
      <c r="A108" s="9" t="s">
        <v>180</v>
      </c>
      <c r="B108" s="12" t="s">
        <v>138</v>
      </c>
      <c r="C108" s="22"/>
      <c r="D108" s="25"/>
      <c r="E108" s="22"/>
      <c r="F108" s="25"/>
      <c r="G108" s="22"/>
      <c r="H108" s="25"/>
      <c r="I108" s="22"/>
      <c r="J108" s="25"/>
      <c r="K108" s="22"/>
      <c r="L108" s="25"/>
      <c r="M108" s="51"/>
      <c r="N108" s="41"/>
    </row>
    <row r="109" spans="1:14" ht="12.75" customHeight="1" x14ac:dyDescent="0.2">
      <c r="A109" s="9" t="s">
        <v>181</v>
      </c>
      <c r="B109" s="12" t="s">
        <v>140</v>
      </c>
      <c r="C109" s="22"/>
      <c r="D109" s="25"/>
      <c r="E109" s="22"/>
      <c r="F109" s="25"/>
      <c r="G109" s="22"/>
      <c r="H109" s="25"/>
      <c r="I109" s="22"/>
      <c r="J109" s="25"/>
      <c r="K109" s="22"/>
      <c r="L109" s="25"/>
      <c r="M109" s="51"/>
      <c r="N109" s="41"/>
    </row>
    <row r="110" spans="1:14" ht="12.75" customHeight="1" x14ac:dyDescent="0.2">
      <c r="A110" s="9" t="s">
        <v>182</v>
      </c>
      <c r="B110" s="12" t="s">
        <v>142</v>
      </c>
      <c r="C110" s="22"/>
      <c r="D110" s="25"/>
      <c r="E110" s="22"/>
      <c r="F110" s="25"/>
      <c r="G110" s="22"/>
      <c r="H110" s="25"/>
      <c r="I110" s="22"/>
      <c r="J110" s="25"/>
      <c r="K110" s="22">
        <v>1069716</v>
      </c>
      <c r="L110" s="25"/>
      <c r="M110" s="51"/>
      <c r="N110" s="41"/>
    </row>
    <row r="111" spans="1:14" ht="12.75" customHeight="1" x14ac:dyDescent="0.2">
      <c r="A111" s="9" t="s">
        <v>183</v>
      </c>
      <c r="B111" s="12" t="s">
        <v>144</v>
      </c>
      <c r="C111" s="22"/>
      <c r="D111" s="25"/>
      <c r="E111" s="22"/>
      <c r="F111" s="25"/>
      <c r="G111" s="22"/>
      <c r="H111" s="25"/>
      <c r="I111" s="22"/>
      <c r="J111" s="25"/>
      <c r="K111" s="22"/>
      <c r="L111" s="25"/>
      <c r="M111" s="51"/>
      <c r="N111" s="41">
        <v>819550</v>
      </c>
    </row>
    <row r="112" spans="1:14" ht="12.75" customHeight="1" x14ac:dyDescent="0.2">
      <c r="A112" s="9" t="s">
        <v>184</v>
      </c>
      <c r="B112" s="12" t="s">
        <v>185</v>
      </c>
      <c r="C112" s="22"/>
      <c r="D112" s="25"/>
      <c r="E112" s="22">
        <v>138815</v>
      </c>
      <c r="F112" s="25"/>
      <c r="G112" s="22"/>
      <c r="H112" s="25">
        <v>83289</v>
      </c>
      <c r="I112" s="22"/>
      <c r="J112" s="25"/>
      <c r="K112" s="22"/>
      <c r="L112" s="25"/>
      <c r="M112" s="51"/>
      <c r="N112" s="41"/>
    </row>
    <row r="113" spans="1:14" ht="12.75" customHeight="1" x14ac:dyDescent="0.2">
      <c r="A113" s="9" t="s">
        <v>186</v>
      </c>
      <c r="B113" s="12" t="s">
        <v>187</v>
      </c>
      <c r="C113" s="22"/>
      <c r="D113" s="25"/>
      <c r="E113" s="22"/>
      <c r="F113" s="25"/>
      <c r="G113" s="22"/>
      <c r="H113" s="25"/>
      <c r="I113" s="22"/>
      <c r="J113" s="25"/>
      <c r="K113" s="22"/>
      <c r="L113" s="25"/>
      <c r="M113" s="51"/>
      <c r="N113" s="41"/>
    </row>
    <row r="114" spans="1:14" ht="12.75" customHeight="1" x14ac:dyDescent="0.2">
      <c r="A114" s="9" t="s">
        <v>188</v>
      </c>
      <c r="B114" s="12" t="s">
        <v>150</v>
      </c>
      <c r="C114" s="22">
        <v>420000</v>
      </c>
      <c r="D114" s="25"/>
      <c r="E114" s="22"/>
      <c r="F114" s="25"/>
      <c r="G114" s="22"/>
      <c r="H114" s="25"/>
      <c r="I114" s="22"/>
      <c r="J114" s="25"/>
      <c r="K114" s="22"/>
      <c r="L114" s="25"/>
      <c r="M114" s="51"/>
      <c r="N114" s="41">
        <v>3891630</v>
      </c>
    </row>
    <row r="115" spans="1:14" ht="12.75" customHeight="1" x14ac:dyDescent="0.2">
      <c r="A115" s="9" t="s">
        <v>189</v>
      </c>
      <c r="B115" s="12" t="s">
        <v>152</v>
      </c>
      <c r="C115" s="22"/>
      <c r="D115" s="25"/>
      <c r="E115" s="22">
        <v>69672</v>
      </c>
      <c r="F115" s="25"/>
      <c r="G115" s="22"/>
      <c r="H115" s="25"/>
      <c r="I115" s="22"/>
      <c r="J115" s="25"/>
      <c r="K115" s="22"/>
      <c r="L115" s="25"/>
      <c r="M115" s="51"/>
      <c r="N115" s="41"/>
    </row>
    <row r="116" spans="1:14" ht="12.75" customHeight="1" x14ac:dyDescent="0.2">
      <c r="A116" s="9" t="s">
        <v>190</v>
      </c>
      <c r="B116" s="12" t="s">
        <v>102</v>
      </c>
      <c r="C116" s="22"/>
      <c r="D116" s="25"/>
      <c r="E116" s="22"/>
      <c r="F116" s="25"/>
      <c r="G116" s="22"/>
      <c r="H116" s="25"/>
      <c r="I116" s="22"/>
      <c r="J116" s="25"/>
      <c r="K116" s="22"/>
      <c r="L116" s="25"/>
      <c r="M116" s="51"/>
      <c r="N116" s="41"/>
    </row>
    <row r="117" spans="1:14" ht="12.75" customHeight="1" x14ac:dyDescent="0.2">
      <c r="A117" s="9" t="s">
        <v>191</v>
      </c>
      <c r="B117" s="12" t="s">
        <v>192</v>
      </c>
      <c r="C117" s="22"/>
      <c r="D117" s="25"/>
      <c r="E117" s="22"/>
      <c r="F117" s="25"/>
      <c r="G117" s="22"/>
      <c r="H117" s="25"/>
      <c r="I117" s="22"/>
      <c r="J117" s="25"/>
      <c r="K117" s="22"/>
      <c r="L117" s="25"/>
      <c r="M117" s="51"/>
      <c r="N117" s="41"/>
    </row>
    <row r="118" spans="1:14" ht="12.75" customHeight="1" x14ac:dyDescent="0.2">
      <c r="A118" s="10" t="s">
        <v>193</v>
      </c>
      <c r="B118" s="13" t="s">
        <v>194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 ht="12.75" customHeight="1" x14ac:dyDescent="0.2">
      <c r="A119" s="9" t="s">
        <v>195</v>
      </c>
      <c r="B119" s="12" t="s">
        <v>39</v>
      </c>
      <c r="C119" s="22"/>
      <c r="D119" s="25"/>
      <c r="E119" s="22"/>
      <c r="F119" s="25"/>
      <c r="G119" s="22"/>
      <c r="H119" s="25"/>
      <c r="I119" s="22"/>
      <c r="J119" s="25"/>
      <c r="K119" s="22"/>
      <c r="L119" s="25"/>
      <c r="M119" s="51"/>
      <c r="N119" s="41"/>
    </row>
    <row r="120" spans="1:14" ht="12.75" customHeight="1" x14ac:dyDescent="0.2">
      <c r="A120" s="10" t="s">
        <v>196</v>
      </c>
      <c r="B120" s="13" t="s">
        <v>40</v>
      </c>
      <c r="C120" s="23"/>
      <c r="D120" s="25"/>
      <c r="E120" s="22"/>
      <c r="F120" s="25"/>
      <c r="G120" s="22"/>
      <c r="H120" s="25"/>
      <c r="I120" s="22"/>
      <c r="J120" s="25"/>
      <c r="K120" s="22"/>
      <c r="L120" s="25"/>
      <c r="M120" s="51"/>
      <c r="N120" s="41"/>
    </row>
    <row r="121" spans="1:14" ht="12.75" customHeight="1" x14ac:dyDescent="0.2">
      <c r="A121" s="13" t="s">
        <v>570</v>
      </c>
      <c r="B121" s="13" t="s">
        <v>571</v>
      </c>
      <c r="C121" s="23"/>
      <c r="D121" s="25"/>
      <c r="E121" s="22"/>
      <c r="F121" s="25"/>
      <c r="G121" s="22">
        <v>437103</v>
      </c>
      <c r="H121" s="25">
        <v>883485</v>
      </c>
      <c r="I121" s="22">
        <v>825367</v>
      </c>
      <c r="J121" s="25">
        <v>825367</v>
      </c>
      <c r="K121" s="22">
        <v>825367</v>
      </c>
      <c r="L121" s="25">
        <v>432357</v>
      </c>
      <c r="M121" s="51">
        <v>762980</v>
      </c>
      <c r="N121" s="41">
        <v>1047730</v>
      </c>
    </row>
    <row r="122" spans="1:14" ht="12.75" customHeight="1" x14ac:dyDescent="0.2">
      <c r="A122" s="10" t="s">
        <v>197</v>
      </c>
      <c r="B122" s="13" t="s">
        <v>198</v>
      </c>
      <c r="C122" s="14">
        <f>SUM(C123:C124)</f>
        <v>0</v>
      </c>
      <c r="D122" s="14">
        <f t="shared" ref="D122:N122" si="2">SUM(D123:D124)</f>
        <v>0</v>
      </c>
      <c r="E122" s="14">
        <f t="shared" si="2"/>
        <v>0</v>
      </c>
      <c r="F122" s="14">
        <f t="shared" si="2"/>
        <v>0</v>
      </c>
      <c r="G122" s="14">
        <f t="shared" si="2"/>
        <v>0</v>
      </c>
      <c r="H122" s="14">
        <f t="shared" si="2"/>
        <v>0</v>
      </c>
      <c r="I122" s="14">
        <f t="shared" si="2"/>
        <v>0</v>
      </c>
      <c r="J122" s="14">
        <f t="shared" si="2"/>
        <v>0</v>
      </c>
      <c r="K122" s="14">
        <f t="shared" si="2"/>
        <v>0</v>
      </c>
      <c r="L122" s="14">
        <f t="shared" si="2"/>
        <v>0</v>
      </c>
      <c r="M122" s="14">
        <f t="shared" si="2"/>
        <v>0</v>
      </c>
      <c r="N122" s="14">
        <f t="shared" si="2"/>
        <v>0</v>
      </c>
    </row>
    <row r="123" spans="1:14" ht="12.75" customHeight="1" x14ac:dyDescent="0.2">
      <c r="A123" s="9" t="s">
        <v>199</v>
      </c>
      <c r="B123" s="12" t="s">
        <v>200</v>
      </c>
      <c r="C123" s="23"/>
      <c r="D123" s="25"/>
      <c r="E123" s="22"/>
      <c r="F123" s="25"/>
      <c r="G123" s="22"/>
      <c r="H123" s="25"/>
      <c r="I123" s="22"/>
      <c r="J123" s="25"/>
      <c r="K123" s="22"/>
      <c r="L123" s="25"/>
      <c r="M123" s="51"/>
      <c r="N123" s="41"/>
    </row>
    <row r="124" spans="1:14" ht="12.75" customHeight="1" x14ac:dyDescent="0.2">
      <c r="A124" s="9" t="s">
        <v>201</v>
      </c>
      <c r="B124" s="12" t="s">
        <v>41</v>
      </c>
      <c r="C124" s="22"/>
      <c r="D124" s="25"/>
      <c r="E124" s="22"/>
      <c r="F124" s="25"/>
      <c r="G124" s="22"/>
      <c r="H124" s="25"/>
      <c r="I124" s="22"/>
      <c r="J124" s="25"/>
      <c r="K124" s="22"/>
      <c r="L124" s="25"/>
      <c r="M124" s="51"/>
      <c r="N124" s="41"/>
    </row>
    <row r="125" spans="1:14" ht="12.75" customHeight="1" x14ac:dyDescent="0.2">
      <c r="A125" s="10" t="s">
        <v>202</v>
      </c>
      <c r="B125" s="13" t="s">
        <v>203</v>
      </c>
      <c r="C125" s="14">
        <f>SUM(C126:C127:C128)</f>
        <v>0</v>
      </c>
      <c r="D125" s="14">
        <f>SUM(D126:D127:D128)</f>
        <v>30690</v>
      </c>
      <c r="E125" s="14">
        <f>SUM(E126:E127:E128)</f>
        <v>0</v>
      </c>
      <c r="F125" s="14">
        <f>SUM(F126:F127:F128)</f>
        <v>43256</v>
      </c>
      <c r="G125" s="14">
        <f>SUM(G126:G127:G128)</f>
        <v>30287</v>
      </c>
      <c r="H125" s="14">
        <f>SUM(H126:H127:H128)</f>
        <v>143770</v>
      </c>
      <c r="I125" s="14">
        <f>SUM(I126:I127:I128)</f>
        <v>34595</v>
      </c>
      <c r="J125" s="14">
        <f>SUM(J126:J127:J128)</f>
        <v>38720</v>
      </c>
      <c r="K125" s="14">
        <f>SUM(K126:K127:K128)</f>
        <v>36380</v>
      </c>
      <c r="L125" s="14">
        <f>SUM(L126:L127:L128)</f>
        <v>37130</v>
      </c>
      <c r="M125" s="14">
        <f>SUM(M126:M127:M128)</f>
        <v>31430</v>
      </c>
      <c r="N125" s="14">
        <f>SUM(N126:N127:N128)</f>
        <v>12200</v>
      </c>
    </row>
    <row r="126" spans="1:14" ht="12.75" customHeight="1" x14ac:dyDescent="0.2">
      <c r="A126" s="9" t="s">
        <v>204</v>
      </c>
      <c r="B126" s="12" t="s">
        <v>205</v>
      </c>
      <c r="C126" s="22"/>
      <c r="D126" s="25"/>
      <c r="E126" s="22"/>
      <c r="F126" s="25"/>
      <c r="G126" s="22"/>
      <c r="H126" s="25"/>
      <c r="I126" s="22"/>
      <c r="J126" s="25"/>
      <c r="K126" s="22"/>
      <c r="L126" s="25"/>
      <c r="M126" s="51"/>
      <c r="N126" s="41"/>
    </row>
    <row r="127" spans="1:14" ht="12.75" customHeight="1" x14ac:dyDescent="0.2">
      <c r="A127" s="9" t="s">
        <v>206</v>
      </c>
      <c r="B127" s="12" t="s">
        <v>42</v>
      </c>
      <c r="C127" s="22"/>
      <c r="D127" s="25">
        <v>30690</v>
      </c>
      <c r="E127" s="22"/>
      <c r="F127" s="25">
        <v>43256</v>
      </c>
      <c r="G127" s="22">
        <v>30287</v>
      </c>
      <c r="H127" s="25">
        <v>143770</v>
      </c>
      <c r="I127" s="22">
        <v>34595</v>
      </c>
      <c r="J127" s="25">
        <v>38720</v>
      </c>
      <c r="K127" s="22">
        <v>36380</v>
      </c>
      <c r="L127" s="25">
        <v>37130</v>
      </c>
      <c r="M127" s="51">
        <v>31430</v>
      </c>
      <c r="N127" s="41">
        <v>12200</v>
      </c>
    </row>
    <row r="128" spans="1:14" ht="12.75" customHeight="1" x14ac:dyDescent="0.2">
      <c r="A128" s="9" t="s">
        <v>207</v>
      </c>
      <c r="B128" s="12" t="s">
        <v>208</v>
      </c>
      <c r="C128" s="22"/>
      <c r="D128" s="25"/>
      <c r="E128" s="22"/>
      <c r="F128" s="25"/>
      <c r="G128" s="22"/>
      <c r="H128" s="25"/>
      <c r="I128" s="22"/>
      <c r="J128" s="25"/>
      <c r="K128" s="22"/>
      <c r="L128" s="25"/>
      <c r="M128" s="51"/>
      <c r="N128" s="41"/>
    </row>
    <row r="129" spans="1:14" ht="12.75" customHeight="1" x14ac:dyDescent="0.2">
      <c r="A129" s="10" t="s">
        <v>209</v>
      </c>
      <c r="B129" s="13" t="s">
        <v>210</v>
      </c>
      <c r="C129" s="14">
        <f>SUM(C130:C132)</f>
        <v>0</v>
      </c>
      <c r="D129" s="14">
        <f t="shared" ref="D129:N129" si="3">SUM(D130:D132)</f>
        <v>0</v>
      </c>
      <c r="E129" s="14">
        <f t="shared" si="3"/>
        <v>0</v>
      </c>
      <c r="F129" s="14">
        <f t="shared" si="3"/>
        <v>0</v>
      </c>
      <c r="G129" s="14">
        <f t="shared" si="3"/>
        <v>0</v>
      </c>
      <c r="H129" s="14">
        <f t="shared" si="3"/>
        <v>0</v>
      </c>
      <c r="I129" s="14">
        <f t="shared" si="3"/>
        <v>0</v>
      </c>
      <c r="J129" s="14">
        <f t="shared" si="3"/>
        <v>0</v>
      </c>
      <c r="K129" s="14">
        <f t="shared" si="3"/>
        <v>0</v>
      </c>
      <c r="L129" s="14">
        <f t="shared" si="3"/>
        <v>0</v>
      </c>
      <c r="M129" s="14">
        <f t="shared" si="3"/>
        <v>0</v>
      </c>
      <c r="N129" s="14">
        <f t="shared" si="3"/>
        <v>0</v>
      </c>
    </row>
    <row r="130" spans="1:14" ht="12.75" customHeight="1" x14ac:dyDescent="0.2">
      <c r="A130" s="9" t="s">
        <v>211</v>
      </c>
      <c r="B130" s="12" t="s">
        <v>212</v>
      </c>
      <c r="C130" s="22"/>
      <c r="D130" s="25"/>
      <c r="E130" s="22"/>
      <c r="F130" s="25"/>
      <c r="G130" s="22"/>
      <c r="H130" s="25"/>
      <c r="I130" s="22"/>
      <c r="J130" s="25"/>
      <c r="K130" s="22"/>
      <c r="L130" s="25"/>
      <c r="M130" s="51"/>
      <c r="N130" s="41"/>
    </row>
    <row r="131" spans="1:14" ht="12.75" customHeight="1" x14ac:dyDescent="0.2">
      <c r="A131" s="9" t="s">
        <v>213</v>
      </c>
      <c r="B131" s="12" t="s">
        <v>214</v>
      </c>
      <c r="C131" s="22"/>
      <c r="D131" s="25"/>
      <c r="E131" s="22"/>
      <c r="F131" s="25"/>
      <c r="G131" s="22"/>
      <c r="H131" s="25"/>
      <c r="I131" s="22"/>
      <c r="J131" s="25"/>
      <c r="K131" s="22"/>
      <c r="L131" s="25"/>
      <c r="M131" s="51"/>
      <c r="N131" s="41"/>
    </row>
    <row r="132" spans="1:14" ht="12.75" customHeight="1" x14ac:dyDescent="0.2">
      <c r="A132" s="9" t="s">
        <v>215</v>
      </c>
      <c r="B132" s="12" t="s">
        <v>216</v>
      </c>
      <c r="C132" s="22"/>
      <c r="D132" s="25"/>
      <c r="E132" s="22"/>
      <c r="F132" s="25"/>
      <c r="G132" s="22"/>
      <c r="H132" s="25"/>
      <c r="I132" s="22"/>
      <c r="J132" s="25"/>
      <c r="K132" s="22"/>
      <c r="L132" s="25"/>
      <c r="M132" s="51"/>
      <c r="N132" s="41"/>
    </row>
    <row r="133" spans="1:14" ht="12.75" customHeight="1" x14ac:dyDescent="0.2">
      <c r="A133" s="10" t="s">
        <v>217</v>
      </c>
      <c r="B133" s="13" t="s">
        <v>218</v>
      </c>
      <c r="C133" s="14">
        <f>SUM(C134:C141)</f>
        <v>8001</v>
      </c>
      <c r="D133" s="14">
        <f t="shared" ref="D133:N133" si="4">SUM(D134:D141)</f>
        <v>0</v>
      </c>
      <c r="E133" s="14">
        <f t="shared" si="4"/>
        <v>1000000</v>
      </c>
      <c r="F133" s="14">
        <f t="shared" si="4"/>
        <v>2176002</v>
      </c>
      <c r="G133" s="14">
        <f t="shared" si="4"/>
        <v>4000001</v>
      </c>
      <c r="H133" s="14">
        <f t="shared" si="4"/>
        <v>0</v>
      </c>
      <c r="I133" s="14">
        <f t="shared" si="4"/>
        <v>1000000</v>
      </c>
      <c r="J133" s="14">
        <f t="shared" si="4"/>
        <v>4677820</v>
      </c>
      <c r="K133" s="14">
        <f t="shared" si="4"/>
        <v>3000000</v>
      </c>
      <c r="L133" s="14">
        <f t="shared" si="4"/>
        <v>14000</v>
      </c>
      <c r="M133" s="14">
        <f t="shared" si="4"/>
        <v>3027000</v>
      </c>
      <c r="N133" s="14">
        <f t="shared" si="4"/>
        <v>0</v>
      </c>
    </row>
    <row r="134" spans="1:14" ht="12.75" customHeight="1" x14ac:dyDescent="0.2">
      <c r="A134" s="9" t="s">
        <v>219</v>
      </c>
      <c r="B134" s="12" t="s">
        <v>220</v>
      </c>
      <c r="C134" s="22">
        <v>8001</v>
      </c>
      <c r="D134" s="25"/>
      <c r="E134" s="22">
        <v>1000000</v>
      </c>
      <c r="F134" s="25"/>
      <c r="G134" s="22">
        <v>4000001</v>
      </c>
      <c r="H134" s="25"/>
      <c r="I134" s="22">
        <v>1000000</v>
      </c>
      <c r="J134" s="25"/>
      <c r="K134" s="22">
        <v>3000000</v>
      </c>
      <c r="L134" s="25">
        <v>14000</v>
      </c>
      <c r="M134" s="51">
        <v>3027000</v>
      </c>
      <c r="N134" s="41"/>
    </row>
    <row r="135" spans="1:14" ht="12.75" customHeight="1" x14ac:dyDescent="0.2">
      <c r="A135" s="9" t="s">
        <v>221</v>
      </c>
      <c r="B135" s="12" t="s">
        <v>222</v>
      </c>
      <c r="C135" s="22"/>
      <c r="D135" s="25"/>
      <c r="E135" s="22"/>
      <c r="F135" s="25"/>
      <c r="G135" s="22"/>
      <c r="H135" s="25"/>
      <c r="I135" s="22"/>
      <c r="J135" s="25"/>
      <c r="K135" s="22"/>
      <c r="L135" s="25"/>
      <c r="M135" s="51"/>
      <c r="N135" s="41"/>
    </row>
    <row r="136" spans="1:14" ht="12.75" customHeight="1" x14ac:dyDescent="0.2">
      <c r="A136" s="9" t="s">
        <v>223</v>
      </c>
      <c r="B136" s="12" t="s">
        <v>224</v>
      </c>
      <c r="C136" s="22"/>
      <c r="D136" s="25"/>
      <c r="E136" s="22"/>
      <c r="F136" s="25"/>
      <c r="G136" s="22"/>
      <c r="H136" s="25"/>
      <c r="I136" s="22"/>
      <c r="J136" s="25"/>
      <c r="K136" s="22"/>
      <c r="L136" s="25"/>
      <c r="M136" s="51"/>
      <c r="N136" s="41"/>
    </row>
    <row r="137" spans="1:14" ht="12.75" customHeight="1" x14ac:dyDescent="0.2">
      <c r="A137" s="9" t="s">
        <v>225</v>
      </c>
      <c r="B137" s="12" t="s">
        <v>43</v>
      </c>
      <c r="C137" s="22"/>
      <c r="D137" s="25"/>
      <c r="E137" s="22"/>
      <c r="F137" s="25"/>
      <c r="G137" s="22"/>
      <c r="H137" s="25"/>
      <c r="I137" s="22"/>
      <c r="J137" s="25"/>
      <c r="K137" s="22"/>
      <c r="L137" s="25"/>
      <c r="M137" s="51"/>
      <c r="N137" s="41"/>
    </row>
    <row r="138" spans="1:14" ht="12.75" customHeight="1" x14ac:dyDescent="0.2">
      <c r="A138" s="9" t="s">
        <v>226</v>
      </c>
      <c r="B138" s="12" t="s">
        <v>222</v>
      </c>
      <c r="C138" s="22"/>
      <c r="D138" s="25"/>
      <c r="E138" s="22"/>
      <c r="F138" s="25"/>
      <c r="G138" s="22"/>
      <c r="H138" s="25"/>
      <c r="I138" s="22"/>
      <c r="J138" s="25"/>
      <c r="K138" s="22"/>
      <c r="L138" s="25"/>
      <c r="M138" s="51"/>
      <c r="N138" s="41"/>
    </row>
    <row r="139" spans="1:14" ht="12.75" customHeight="1" x14ac:dyDescent="0.2">
      <c r="A139" s="9" t="s">
        <v>227</v>
      </c>
      <c r="B139" s="12" t="s">
        <v>224</v>
      </c>
      <c r="C139" s="22"/>
      <c r="D139" s="25"/>
      <c r="E139" s="22"/>
      <c r="F139" s="25"/>
      <c r="G139" s="22"/>
      <c r="H139" s="25"/>
      <c r="I139" s="22"/>
      <c r="J139" s="25"/>
      <c r="K139" s="22"/>
      <c r="L139" s="25"/>
      <c r="M139" s="51"/>
      <c r="N139" s="41"/>
    </row>
    <row r="140" spans="1:14" ht="12.75" customHeight="1" x14ac:dyDescent="0.2">
      <c r="A140" s="9" t="s">
        <v>228</v>
      </c>
      <c r="B140" s="12" t="s">
        <v>229</v>
      </c>
      <c r="C140" s="22"/>
      <c r="D140" s="25"/>
      <c r="E140" s="22"/>
      <c r="F140" s="25">
        <v>2176002</v>
      </c>
      <c r="G140" s="22"/>
      <c r="H140" s="25"/>
      <c r="I140" s="22"/>
      <c r="J140" s="25">
        <v>4677820</v>
      </c>
      <c r="K140" s="22"/>
      <c r="L140" s="25"/>
      <c r="M140" s="51"/>
      <c r="N140" s="41"/>
    </row>
    <row r="141" spans="1:14" ht="12.75" customHeight="1" x14ac:dyDescent="0.2">
      <c r="A141" s="9" t="s">
        <v>230</v>
      </c>
      <c r="B141" s="12" t="s">
        <v>231</v>
      </c>
      <c r="C141" s="22"/>
      <c r="D141" s="25"/>
      <c r="E141" s="22"/>
      <c r="F141" s="25"/>
      <c r="G141" s="22"/>
      <c r="H141" s="25"/>
      <c r="I141" s="22"/>
      <c r="J141" s="25"/>
      <c r="K141" s="22"/>
      <c r="L141" s="25"/>
      <c r="M141" s="51"/>
      <c r="N141" s="41"/>
    </row>
    <row r="142" spans="1:14" ht="12.75" customHeight="1" x14ac:dyDescent="0.2">
      <c r="A142" s="10" t="s">
        <v>232</v>
      </c>
      <c r="B142" s="13" t="s">
        <v>233</v>
      </c>
      <c r="C142" s="14">
        <f>SUM(C143:C158)</f>
        <v>937431</v>
      </c>
      <c r="D142" s="14">
        <f t="shared" ref="D142:N142" si="5">SUM(D143:D158)</f>
        <v>14207236</v>
      </c>
      <c r="E142" s="14">
        <f t="shared" si="5"/>
        <v>6090119</v>
      </c>
      <c r="F142" s="14">
        <f t="shared" si="5"/>
        <v>15582978</v>
      </c>
      <c r="G142" s="14">
        <f t="shared" si="5"/>
        <v>14054806</v>
      </c>
      <c r="H142" s="14">
        <f t="shared" si="5"/>
        <v>8987648</v>
      </c>
      <c r="I142" s="14">
        <f>SUM(I143:I158)</f>
        <v>19472861</v>
      </c>
      <c r="J142" s="14">
        <f t="shared" si="5"/>
        <v>14498428</v>
      </c>
      <c r="K142" s="14">
        <f t="shared" si="5"/>
        <v>12164765</v>
      </c>
      <c r="L142" s="14">
        <f t="shared" si="5"/>
        <v>15119992</v>
      </c>
      <c r="M142" s="14">
        <f t="shared" si="5"/>
        <v>8876183</v>
      </c>
      <c r="N142" s="14">
        <f t="shared" si="5"/>
        <v>22630781</v>
      </c>
    </row>
    <row r="143" spans="1:14" ht="12.75" customHeight="1" x14ac:dyDescent="0.2">
      <c r="A143" s="9" t="s">
        <v>234</v>
      </c>
      <c r="B143" s="12" t="s">
        <v>44</v>
      </c>
      <c r="C143" s="22">
        <v>38033</v>
      </c>
      <c r="D143" s="25">
        <v>975194</v>
      </c>
      <c r="E143" s="22">
        <v>437455</v>
      </c>
      <c r="F143" s="25">
        <v>1236971</v>
      </c>
      <c r="G143" s="22">
        <v>1418656</v>
      </c>
      <c r="H143" s="25">
        <v>375330</v>
      </c>
      <c r="I143" s="22">
        <v>306614</v>
      </c>
      <c r="J143" s="25">
        <v>1597397</v>
      </c>
      <c r="K143" s="22">
        <v>140229</v>
      </c>
      <c r="L143" s="25">
        <v>2677690</v>
      </c>
      <c r="M143" s="51">
        <v>902410</v>
      </c>
      <c r="N143" s="41">
        <v>298481</v>
      </c>
    </row>
    <row r="144" spans="1:14" ht="12.75" customHeight="1" x14ac:dyDescent="0.2">
      <c r="A144" s="9" t="s">
        <v>235</v>
      </c>
      <c r="B144" s="12" t="s">
        <v>45</v>
      </c>
      <c r="C144" s="22"/>
      <c r="D144" s="25"/>
      <c r="E144" s="22"/>
      <c r="F144" s="25"/>
      <c r="G144" s="22"/>
      <c r="H144" s="25"/>
      <c r="I144" s="22"/>
      <c r="J144" s="25"/>
      <c r="K144" s="22"/>
      <c r="L144" s="25"/>
      <c r="M144" s="51"/>
      <c r="N144" s="41"/>
    </row>
    <row r="145" spans="1:14" ht="12.75" customHeight="1" x14ac:dyDescent="0.2">
      <c r="A145" s="9" t="s">
        <v>236</v>
      </c>
      <c r="B145" s="12" t="s">
        <v>237</v>
      </c>
      <c r="C145" s="22">
        <v>759696</v>
      </c>
      <c r="D145" s="25">
        <v>19586</v>
      </c>
      <c r="E145" s="22">
        <v>1472732</v>
      </c>
      <c r="F145" s="25">
        <v>1021922</v>
      </c>
      <c r="G145" s="22">
        <v>477952</v>
      </c>
      <c r="H145" s="25">
        <v>570401</v>
      </c>
      <c r="I145" s="22">
        <v>246901</v>
      </c>
      <c r="J145" s="25">
        <v>820029</v>
      </c>
      <c r="K145" s="22">
        <v>236572</v>
      </c>
      <c r="L145" s="25">
        <v>460530</v>
      </c>
      <c r="M145" s="51"/>
      <c r="N145" s="41">
        <v>1300646</v>
      </c>
    </row>
    <row r="146" spans="1:14" ht="12.75" customHeight="1" x14ac:dyDescent="0.2">
      <c r="A146" s="9" t="s">
        <v>238</v>
      </c>
      <c r="B146" s="12" t="s">
        <v>239</v>
      </c>
      <c r="C146" s="22"/>
      <c r="D146" s="25">
        <v>8012704</v>
      </c>
      <c r="E146" s="22">
        <v>2398981</v>
      </c>
      <c r="F146" s="25">
        <v>5390993</v>
      </c>
      <c r="G146" s="22">
        <v>6182395</v>
      </c>
      <c r="H146" s="25">
        <v>2992260</v>
      </c>
      <c r="I146" s="22">
        <v>10443463</v>
      </c>
      <c r="J146" s="25">
        <v>4256654</v>
      </c>
      <c r="K146" s="22">
        <v>8521779</v>
      </c>
      <c r="L146" s="25">
        <v>8700517</v>
      </c>
      <c r="M146" s="51">
        <v>472409</v>
      </c>
      <c r="N146" s="41">
        <v>7652096</v>
      </c>
    </row>
    <row r="147" spans="1:14" ht="12.75" customHeight="1" x14ac:dyDescent="0.2">
      <c r="A147" s="9" t="s">
        <v>240</v>
      </c>
      <c r="B147" s="12" t="s">
        <v>241</v>
      </c>
      <c r="C147" s="22"/>
      <c r="D147" s="25">
        <v>2022326</v>
      </c>
      <c r="E147" s="25">
        <v>805428</v>
      </c>
      <c r="F147" s="25">
        <v>2965828</v>
      </c>
      <c r="G147" s="22">
        <v>1706376</v>
      </c>
      <c r="H147" s="25">
        <v>122260</v>
      </c>
      <c r="I147" s="22">
        <v>2378036</v>
      </c>
      <c r="J147" s="25">
        <v>1428062</v>
      </c>
      <c r="K147" s="22">
        <v>1652068</v>
      </c>
      <c r="L147" s="25">
        <v>1614239</v>
      </c>
      <c r="M147" s="51"/>
      <c r="N147" s="41">
        <v>1955715</v>
      </c>
    </row>
    <row r="148" spans="1:14" ht="12.75" customHeight="1" x14ac:dyDescent="0.2">
      <c r="A148" s="9" t="s">
        <v>242</v>
      </c>
      <c r="B148" s="12" t="s">
        <v>243</v>
      </c>
      <c r="C148" s="22"/>
      <c r="D148" s="25"/>
      <c r="E148" s="25"/>
      <c r="F148" s="25"/>
      <c r="G148" s="22"/>
      <c r="H148" s="25"/>
      <c r="I148" s="22"/>
      <c r="J148" s="25"/>
      <c r="K148" s="22"/>
      <c r="L148" s="25"/>
      <c r="M148" s="51"/>
      <c r="N148" s="41"/>
    </row>
    <row r="149" spans="1:14" ht="12.75" customHeight="1" x14ac:dyDescent="0.2">
      <c r="A149" s="9" t="s">
        <v>244</v>
      </c>
      <c r="B149" s="12" t="s">
        <v>46</v>
      </c>
      <c r="C149" s="22">
        <v>4250</v>
      </c>
      <c r="D149" s="25">
        <v>437523</v>
      </c>
      <c r="E149" s="25">
        <v>67114</v>
      </c>
      <c r="F149" s="25">
        <v>1679516</v>
      </c>
      <c r="G149" s="22">
        <v>1197952</v>
      </c>
      <c r="H149" s="25">
        <v>794892</v>
      </c>
      <c r="I149" s="22">
        <v>512748</v>
      </c>
      <c r="J149" s="25">
        <v>289459</v>
      </c>
      <c r="K149" s="22">
        <v>693981</v>
      </c>
      <c r="L149" s="25">
        <v>9500</v>
      </c>
      <c r="M149" s="51">
        <v>2916863</v>
      </c>
      <c r="N149" s="41">
        <v>501385</v>
      </c>
    </row>
    <row r="150" spans="1:14" ht="12.75" customHeight="1" x14ac:dyDescent="0.2">
      <c r="A150" s="9" t="s">
        <v>245</v>
      </c>
      <c r="B150" s="12" t="s">
        <v>246</v>
      </c>
      <c r="C150" s="22"/>
      <c r="D150" s="25"/>
      <c r="E150" s="25"/>
      <c r="F150" s="25"/>
      <c r="G150" s="22"/>
      <c r="H150" s="25"/>
      <c r="I150" s="22"/>
      <c r="J150" s="25"/>
      <c r="K150" s="22"/>
      <c r="L150" s="25"/>
      <c r="M150" s="51"/>
      <c r="N150" s="41"/>
    </row>
    <row r="151" spans="1:14" ht="12.75" customHeight="1" x14ac:dyDescent="0.2">
      <c r="A151" s="9" t="s">
        <v>247</v>
      </c>
      <c r="B151" s="12" t="s">
        <v>47</v>
      </c>
      <c r="C151" s="22"/>
      <c r="D151" s="25"/>
      <c r="E151" s="25"/>
      <c r="F151" s="25"/>
      <c r="G151" s="22"/>
      <c r="H151" s="25"/>
      <c r="I151" s="22"/>
      <c r="J151" s="25"/>
      <c r="K151" s="22"/>
      <c r="L151" s="25"/>
      <c r="M151" s="51"/>
      <c r="N151" s="41"/>
    </row>
    <row r="152" spans="1:14" ht="12.75" customHeight="1" x14ac:dyDescent="0.2">
      <c r="A152" s="9" t="s">
        <v>248</v>
      </c>
      <c r="B152" s="12" t="s">
        <v>48</v>
      </c>
      <c r="C152" s="22">
        <v>118682</v>
      </c>
      <c r="D152" s="25">
        <v>138360</v>
      </c>
      <c r="E152" s="25">
        <v>43500</v>
      </c>
      <c r="F152" s="25">
        <v>339843</v>
      </c>
      <c r="G152" s="22">
        <v>39085</v>
      </c>
      <c r="H152" s="25">
        <v>68580</v>
      </c>
      <c r="I152" s="22">
        <v>246836</v>
      </c>
      <c r="J152" s="25">
        <v>529645</v>
      </c>
      <c r="K152" s="22">
        <v>53780</v>
      </c>
      <c r="L152" s="25">
        <v>397500</v>
      </c>
      <c r="M152" s="51">
        <v>40546</v>
      </c>
      <c r="N152" s="41">
        <v>1132851</v>
      </c>
    </row>
    <row r="153" spans="1:14" ht="12.75" customHeight="1" x14ac:dyDescent="0.2">
      <c r="A153" s="9" t="s">
        <v>249</v>
      </c>
      <c r="B153" s="12" t="s">
        <v>250</v>
      </c>
      <c r="C153" s="22">
        <v>16770</v>
      </c>
      <c r="D153" s="25">
        <v>6750</v>
      </c>
      <c r="E153" s="25">
        <v>340350</v>
      </c>
      <c r="F153" s="25">
        <v>30670</v>
      </c>
      <c r="G153" s="22">
        <v>432600</v>
      </c>
      <c r="H153" s="25">
        <v>254650</v>
      </c>
      <c r="I153" s="22">
        <v>25590</v>
      </c>
      <c r="J153" s="25">
        <v>44500</v>
      </c>
      <c r="K153" s="22">
        <v>330320</v>
      </c>
      <c r="L153" s="25">
        <v>1101150</v>
      </c>
      <c r="M153" s="51">
        <v>39190</v>
      </c>
      <c r="N153" s="41">
        <v>1377400</v>
      </c>
    </row>
    <row r="154" spans="1:14" ht="12.75" customHeight="1" x14ac:dyDescent="0.2">
      <c r="A154" s="9" t="s">
        <v>251</v>
      </c>
      <c r="B154" s="12" t="s">
        <v>49</v>
      </c>
      <c r="C154" s="22"/>
      <c r="D154" s="25"/>
      <c r="E154" s="25"/>
      <c r="F154" s="25"/>
      <c r="G154" s="22"/>
      <c r="H154" s="25"/>
      <c r="I154" s="22"/>
      <c r="J154" s="25"/>
      <c r="K154" s="22"/>
      <c r="L154" s="25"/>
      <c r="M154" s="51"/>
      <c r="N154" s="41"/>
    </row>
    <row r="155" spans="1:14" ht="12.75" customHeight="1" x14ac:dyDescent="0.2">
      <c r="A155" s="9" t="s">
        <v>252</v>
      </c>
      <c r="B155" s="12" t="s">
        <v>253</v>
      </c>
      <c r="C155" s="22"/>
      <c r="D155" s="25"/>
      <c r="E155" s="25"/>
      <c r="F155" s="25"/>
      <c r="G155" s="22"/>
      <c r="H155" s="25"/>
      <c r="I155" s="22"/>
      <c r="J155" s="25"/>
      <c r="K155" s="22"/>
      <c r="L155" s="25"/>
      <c r="M155" s="51"/>
      <c r="N155" s="41"/>
    </row>
    <row r="156" spans="1:14" ht="12.75" customHeight="1" x14ac:dyDescent="0.2">
      <c r="A156" s="9" t="s">
        <v>254</v>
      </c>
      <c r="B156" s="12" t="s">
        <v>255</v>
      </c>
      <c r="C156" s="22"/>
      <c r="D156" s="25"/>
      <c r="E156" s="25"/>
      <c r="F156" s="25"/>
      <c r="G156" s="22"/>
      <c r="H156" s="25"/>
      <c r="I156" s="22"/>
      <c r="J156" s="25"/>
      <c r="K156" s="22"/>
      <c r="L156" s="25"/>
      <c r="M156" s="51"/>
      <c r="N156" s="41"/>
    </row>
    <row r="157" spans="1:14" ht="12.75" customHeight="1" x14ac:dyDescent="0.2">
      <c r="A157" s="9" t="s">
        <v>256</v>
      </c>
      <c r="B157" s="12" t="s">
        <v>257</v>
      </c>
      <c r="C157" s="22"/>
      <c r="D157" s="25"/>
      <c r="E157" s="25"/>
      <c r="F157" s="25"/>
      <c r="G157" s="22"/>
      <c r="H157" s="25"/>
      <c r="I157" s="22"/>
      <c r="J157" s="25"/>
      <c r="K157" s="22"/>
      <c r="L157" s="25"/>
      <c r="M157" s="51"/>
      <c r="N157" s="41"/>
    </row>
    <row r="158" spans="1:14" ht="12.75" customHeight="1" x14ac:dyDescent="0.2">
      <c r="A158" s="9" t="s">
        <v>258</v>
      </c>
      <c r="B158" s="12" t="s">
        <v>1</v>
      </c>
      <c r="C158" s="22"/>
      <c r="D158" s="25">
        <v>2594793</v>
      </c>
      <c r="E158" s="25">
        <v>524559</v>
      </c>
      <c r="F158" s="25">
        <v>2917235</v>
      </c>
      <c r="G158" s="22">
        <v>2599790</v>
      </c>
      <c r="H158" s="25">
        <v>3809275</v>
      </c>
      <c r="I158" s="22">
        <v>5312673</v>
      </c>
      <c r="J158" s="25">
        <v>5532682</v>
      </c>
      <c r="K158" s="22">
        <v>536036</v>
      </c>
      <c r="L158" s="25">
        <v>158866</v>
      </c>
      <c r="M158" s="51">
        <v>4504765</v>
      </c>
      <c r="N158" s="41">
        <v>8412207</v>
      </c>
    </row>
    <row r="159" spans="1:14" ht="12.75" customHeight="1" x14ac:dyDescent="0.2">
      <c r="A159" s="10" t="s">
        <v>259</v>
      </c>
      <c r="B159" s="13" t="s">
        <v>260</v>
      </c>
      <c r="C159" s="14">
        <f>SUM(C160:C168)</f>
        <v>1793648</v>
      </c>
      <c r="D159" s="14">
        <f t="shared" ref="D159:N159" si="6">SUM(D160:D168)</f>
        <v>2989328</v>
      </c>
      <c r="E159" s="14">
        <f t="shared" si="6"/>
        <v>2375076</v>
      </c>
      <c r="F159" s="14">
        <f t="shared" si="6"/>
        <v>2071568</v>
      </c>
      <c r="G159" s="14">
        <f t="shared" si="6"/>
        <v>2429325</v>
      </c>
      <c r="H159" s="14">
        <f t="shared" si="6"/>
        <v>1620166</v>
      </c>
      <c r="I159" s="14">
        <f>SUM(I160:I168)</f>
        <v>3700190</v>
      </c>
      <c r="J159" s="14">
        <f t="shared" si="6"/>
        <v>1523766</v>
      </c>
      <c r="K159" s="14">
        <f t="shared" si="6"/>
        <v>3900251</v>
      </c>
      <c r="L159" s="14">
        <f t="shared" si="6"/>
        <v>1769261</v>
      </c>
      <c r="M159" s="14">
        <f t="shared" si="6"/>
        <v>3344043</v>
      </c>
      <c r="N159" s="14">
        <f t="shared" si="6"/>
        <v>2637902</v>
      </c>
    </row>
    <row r="160" spans="1:14" ht="12.75" customHeight="1" x14ac:dyDescent="0.2">
      <c r="A160" s="9" t="s">
        <v>261</v>
      </c>
      <c r="B160" s="12" t="s">
        <v>50</v>
      </c>
      <c r="C160" s="22">
        <v>253573</v>
      </c>
      <c r="D160" s="25">
        <v>2175582</v>
      </c>
      <c r="E160" s="25">
        <v>829181</v>
      </c>
      <c r="F160" s="25">
        <v>823738</v>
      </c>
      <c r="G160" s="22">
        <v>832986</v>
      </c>
      <c r="H160" s="25"/>
      <c r="I160" s="22">
        <v>2142492</v>
      </c>
      <c r="J160" s="25"/>
      <c r="K160" s="22">
        <v>2273651</v>
      </c>
      <c r="L160" s="25"/>
      <c r="M160" s="51">
        <v>1879678</v>
      </c>
      <c r="N160" s="41">
        <v>976637</v>
      </c>
    </row>
    <row r="161" spans="1:14" ht="12.75" customHeight="1" x14ac:dyDescent="0.2">
      <c r="A161" s="9" t="s">
        <v>262</v>
      </c>
      <c r="B161" s="12" t="s">
        <v>51</v>
      </c>
      <c r="C161" s="22">
        <v>67950</v>
      </c>
      <c r="D161" s="25">
        <v>73450</v>
      </c>
      <c r="E161" s="25">
        <v>402710</v>
      </c>
      <c r="F161" s="25">
        <v>38990</v>
      </c>
      <c r="G161" s="22">
        <v>294990</v>
      </c>
      <c r="H161" s="25">
        <v>144700</v>
      </c>
      <c r="I161" s="22">
        <v>129140</v>
      </c>
      <c r="J161" s="25">
        <v>158650</v>
      </c>
      <c r="K161" s="22">
        <v>264330</v>
      </c>
      <c r="L161" s="25">
        <v>171020</v>
      </c>
      <c r="M161" s="51">
        <v>149400</v>
      </c>
      <c r="N161" s="41">
        <v>160264</v>
      </c>
    </row>
    <row r="162" spans="1:14" ht="12.75" customHeight="1" x14ac:dyDescent="0.2">
      <c r="A162" s="9" t="s">
        <v>263</v>
      </c>
      <c r="B162" s="12" t="s">
        <v>264</v>
      </c>
      <c r="C162" s="22"/>
      <c r="D162" s="25"/>
      <c r="E162" s="25"/>
      <c r="F162" s="25"/>
      <c r="G162" s="22"/>
      <c r="H162" s="25"/>
      <c r="I162" s="22"/>
      <c r="J162" s="25"/>
      <c r="K162" s="22"/>
      <c r="L162" s="25"/>
      <c r="M162" s="51"/>
      <c r="N162" s="41"/>
    </row>
    <row r="163" spans="1:14" ht="12.75" customHeight="1" x14ac:dyDescent="0.2">
      <c r="A163" s="9" t="s">
        <v>265</v>
      </c>
      <c r="B163" s="12" t="s">
        <v>52</v>
      </c>
      <c r="C163" s="22"/>
      <c r="D163" s="25"/>
      <c r="E163" s="25"/>
      <c r="F163" s="25">
        <v>138626</v>
      </c>
      <c r="G163" s="22">
        <v>70616</v>
      </c>
      <c r="H163" s="25">
        <v>238596</v>
      </c>
      <c r="I163" s="22">
        <v>67874</v>
      </c>
      <c r="J163" s="25"/>
      <c r="K163" s="22"/>
      <c r="L163" s="25">
        <v>225536</v>
      </c>
      <c r="M163" s="51"/>
      <c r="N163" s="41">
        <v>166943</v>
      </c>
    </row>
    <row r="164" spans="1:14" ht="12.75" customHeight="1" x14ac:dyDescent="0.2">
      <c r="A164" s="9" t="s">
        <v>266</v>
      </c>
      <c r="B164" s="12" t="s">
        <v>53</v>
      </c>
      <c r="C164" s="22">
        <v>1472125</v>
      </c>
      <c r="D164" s="25">
        <v>660291</v>
      </c>
      <c r="E164" s="25">
        <v>1060757</v>
      </c>
      <c r="F164" s="25">
        <v>986553</v>
      </c>
      <c r="G164" s="22">
        <v>1140308</v>
      </c>
      <c r="H164" s="25">
        <v>1091162</v>
      </c>
      <c r="I164" s="22">
        <v>1212309</v>
      </c>
      <c r="J164" s="25">
        <v>1216738</v>
      </c>
      <c r="K164" s="22">
        <v>1208896</v>
      </c>
      <c r="L164" s="25">
        <v>1214330</v>
      </c>
      <c r="M164" s="51">
        <v>1161392</v>
      </c>
      <c r="N164" s="41">
        <v>1175683</v>
      </c>
    </row>
    <row r="165" spans="1:14" ht="12.75" customHeight="1" x14ac:dyDescent="0.2">
      <c r="A165" s="9" t="s">
        <v>267</v>
      </c>
      <c r="B165" s="12" t="s">
        <v>54</v>
      </c>
      <c r="C165" s="22"/>
      <c r="D165" s="25">
        <v>80005</v>
      </c>
      <c r="E165" s="22">
        <v>82428</v>
      </c>
      <c r="F165" s="25">
        <v>83661</v>
      </c>
      <c r="G165" s="22">
        <v>90425</v>
      </c>
      <c r="H165" s="25">
        <v>145708</v>
      </c>
      <c r="I165" s="22">
        <v>148375</v>
      </c>
      <c r="J165" s="25">
        <v>148378</v>
      </c>
      <c r="K165" s="22">
        <v>153374</v>
      </c>
      <c r="L165" s="25">
        <v>158375</v>
      </c>
      <c r="M165" s="51">
        <v>153573</v>
      </c>
      <c r="N165" s="41">
        <v>158375</v>
      </c>
    </row>
    <row r="166" spans="1:14" ht="12.75" customHeight="1" x14ac:dyDescent="0.2">
      <c r="A166" s="9" t="s">
        <v>268</v>
      </c>
      <c r="B166" s="12" t="s">
        <v>55</v>
      </c>
      <c r="C166" s="22"/>
      <c r="D166" s="25"/>
      <c r="E166" s="22"/>
      <c r="F166" s="25"/>
      <c r="G166" s="22"/>
      <c r="H166" s="25"/>
      <c r="I166" s="22"/>
      <c r="J166" s="25"/>
      <c r="K166" s="22"/>
      <c r="L166" s="25"/>
      <c r="M166" s="51"/>
      <c r="N166" s="41"/>
    </row>
    <row r="167" spans="1:14" ht="12.75" customHeight="1" x14ac:dyDescent="0.2">
      <c r="A167" s="9" t="s">
        <v>269</v>
      </c>
      <c r="B167" s="12" t="s">
        <v>270</v>
      </c>
      <c r="C167" s="22"/>
      <c r="D167" s="25"/>
      <c r="E167" s="22"/>
      <c r="F167" s="25"/>
      <c r="G167" s="22"/>
      <c r="H167" s="25"/>
      <c r="I167" s="22"/>
      <c r="J167" s="25"/>
      <c r="K167" s="22"/>
      <c r="L167" s="25"/>
      <c r="M167" s="51"/>
      <c r="N167" s="41"/>
    </row>
    <row r="168" spans="1:14" ht="12.75" customHeight="1" x14ac:dyDescent="0.2">
      <c r="A168" s="9" t="s">
        <v>271</v>
      </c>
      <c r="B168" s="12" t="s">
        <v>1</v>
      </c>
      <c r="C168" s="22"/>
      <c r="D168" s="25"/>
      <c r="E168" s="22"/>
      <c r="F168" s="25"/>
      <c r="G168" s="22"/>
      <c r="H168" s="25"/>
      <c r="I168" s="22"/>
      <c r="J168" s="25"/>
      <c r="K168" s="22"/>
      <c r="L168" s="25"/>
      <c r="M168" s="51"/>
      <c r="N168" s="41"/>
    </row>
    <row r="169" spans="1:14" ht="12.75" customHeight="1" x14ac:dyDescent="0.2">
      <c r="A169" s="10" t="s">
        <v>272</v>
      </c>
      <c r="B169" s="13" t="s">
        <v>273</v>
      </c>
      <c r="C169" s="14">
        <f>SUM(C170:C177)</f>
        <v>74500</v>
      </c>
      <c r="D169" s="14">
        <f t="shared" ref="D169:N169" si="7">SUM(D170:D177)</f>
        <v>979662</v>
      </c>
      <c r="E169" s="14">
        <f t="shared" si="7"/>
        <v>1837253</v>
      </c>
      <c r="F169" s="14">
        <f t="shared" si="7"/>
        <v>389761</v>
      </c>
      <c r="G169" s="14">
        <f t="shared" si="7"/>
        <v>485543</v>
      </c>
      <c r="H169" s="14">
        <f t="shared" si="7"/>
        <v>95200</v>
      </c>
      <c r="I169" s="14">
        <f>SUM(I170:I177)</f>
        <v>1201994</v>
      </c>
      <c r="J169" s="14">
        <f t="shared" si="7"/>
        <v>494823</v>
      </c>
      <c r="K169" s="14">
        <f t="shared" si="7"/>
        <v>316778</v>
      </c>
      <c r="L169" s="14">
        <f t="shared" si="7"/>
        <v>868207</v>
      </c>
      <c r="M169" s="14">
        <f t="shared" si="7"/>
        <v>0</v>
      </c>
      <c r="N169" s="14">
        <f t="shared" si="7"/>
        <v>1387517</v>
      </c>
    </row>
    <row r="170" spans="1:14" ht="12.75" customHeight="1" x14ac:dyDescent="0.2">
      <c r="A170" s="9" t="s">
        <v>274</v>
      </c>
      <c r="B170" s="12" t="s">
        <v>275</v>
      </c>
      <c r="C170" s="22"/>
      <c r="D170" s="25"/>
      <c r="E170" s="25">
        <v>702100</v>
      </c>
      <c r="F170" s="25"/>
      <c r="G170" s="22">
        <v>291716</v>
      </c>
      <c r="H170" s="25"/>
      <c r="I170" s="22"/>
      <c r="J170" s="25"/>
      <c r="K170" s="22"/>
      <c r="L170" s="25">
        <v>384608</v>
      </c>
      <c r="M170" s="51"/>
      <c r="N170" s="41">
        <v>255612</v>
      </c>
    </row>
    <row r="171" spans="1:14" ht="12.75" customHeight="1" x14ac:dyDescent="0.2">
      <c r="A171" s="9" t="s">
        <v>276</v>
      </c>
      <c r="B171" s="12" t="s">
        <v>277</v>
      </c>
      <c r="C171" s="22"/>
      <c r="D171" s="25"/>
      <c r="E171" s="25"/>
      <c r="F171" s="25">
        <v>283851</v>
      </c>
      <c r="G171" s="22"/>
      <c r="H171" s="25"/>
      <c r="I171" s="22">
        <v>469670</v>
      </c>
      <c r="J171" s="25"/>
      <c r="K171" s="22"/>
      <c r="L171" s="25"/>
      <c r="M171" s="51"/>
      <c r="N171" s="41">
        <v>260900</v>
      </c>
    </row>
    <row r="172" spans="1:14" ht="12.75" customHeight="1" x14ac:dyDescent="0.2">
      <c r="A172" s="9" t="s">
        <v>278</v>
      </c>
      <c r="B172" s="12" t="s">
        <v>279</v>
      </c>
      <c r="C172" s="22">
        <v>74500</v>
      </c>
      <c r="D172" s="25"/>
      <c r="E172" s="25">
        <v>5000</v>
      </c>
      <c r="F172" s="25"/>
      <c r="G172" s="22"/>
      <c r="H172" s="25"/>
      <c r="I172" s="22"/>
      <c r="J172" s="25"/>
      <c r="K172" s="22"/>
      <c r="L172" s="25"/>
      <c r="M172" s="51"/>
      <c r="N172" s="41">
        <v>9300</v>
      </c>
    </row>
    <row r="173" spans="1:14" ht="12.75" customHeight="1" x14ac:dyDescent="0.2">
      <c r="A173" s="9" t="s">
        <v>280</v>
      </c>
      <c r="B173" s="12" t="s">
        <v>281</v>
      </c>
      <c r="C173" s="22"/>
      <c r="D173" s="25">
        <v>70368</v>
      </c>
      <c r="E173" s="25">
        <v>530253</v>
      </c>
      <c r="F173" s="25"/>
      <c r="G173" s="22"/>
      <c r="H173" s="25"/>
      <c r="I173" s="22"/>
      <c r="J173" s="25">
        <v>243733</v>
      </c>
      <c r="K173" s="22"/>
      <c r="L173" s="25">
        <v>67099</v>
      </c>
      <c r="M173" s="51"/>
      <c r="N173" s="41">
        <v>153772</v>
      </c>
    </row>
    <row r="174" spans="1:14" ht="12.75" customHeight="1" x14ac:dyDescent="0.2">
      <c r="A174" s="9" t="s">
        <v>282</v>
      </c>
      <c r="B174" s="12" t="s">
        <v>283</v>
      </c>
      <c r="C174" s="22"/>
      <c r="D174" s="25"/>
      <c r="E174" s="25"/>
      <c r="F174" s="25"/>
      <c r="G174" s="22"/>
      <c r="H174" s="25"/>
      <c r="I174" s="22"/>
      <c r="J174" s="25"/>
      <c r="K174" s="22"/>
      <c r="L174" s="25"/>
      <c r="M174" s="51"/>
      <c r="N174" s="41"/>
    </row>
    <row r="175" spans="1:14" ht="12.75" customHeight="1" x14ac:dyDescent="0.2">
      <c r="A175" s="9" t="s">
        <v>284</v>
      </c>
      <c r="B175" s="12" t="s">
        <v>285</v>
      </c>
      <c r="C175" s="22"/>
      <c r="D175" s="25">
        <v>909294</v>
      </c>
      <c r="E175" s="25">
        <v>249900</v>
      </c>
      <c r="F175" s="25">
        <v>105910</v>
      </c>
      <c r="G175" s="22"/>
      <c r="H175" s="25">
        <v>95200</v>
      </c>
      <c r="I175" s="22"/>
      <c r="J175" s="25">
        <v>251090</v>
      </c>
      <c r="K175" s="22"/>
      <c r="L175" s="25">
        <v>416500</v>
      </c>
      <c r="M175" s="51"/>
      <c r="N175" s="41">
        <v>630700</v>
      </c>
    </row>
    <row r="176" spans="1:14" ht="12.75" customHeight="1" x14ac:dyDescent="0.2">
      <c r="A176" s="9" t="s">
        <v>286</v>
      </c>
      <c r="B176" s="12" t="s">
        <v>287</v>
      </c>
      <c r="C176" s="22"/>
      <c r="D176" s="25"/>
      <c r="E176" s="25">
        <v>350000</v>
      </c>
      <c r="F176" s="25"/>
      <c r="G176" s="22">
        <v>193827</v>
      </c>
      <c r="H176" s="25"/>
      <c r="I176" s="22">
        <v>732324</v>
      </c>
      <c r="J176" s="25"/>
      <c r="K176" s="22">
        <v>316778</v>
      </c>
      <c r="L176" s="25"/>
      <c r="M176" s="51"/>
      <c r="N176" s="41">
        <v>77233</v>
      </c>
    </row>
    <row r="177" spans="1:14" ht="12.75" customHeight="1" x14ac:dyDescent="0.2">
      <c r="A177" s="9" t="s">
        <v>288</v>
      </c>
      <c r="B177" s="12" t="s">
        <v>1</v>
      </c>
      <c r="C177" s="22"/>
      <c r="D177" s="25"/>
      <c r="E177" s="22"/>
      <c r="F177" s="25"/>
      <c r="G177" s="22"/>
      <c r="H177" s="25"/>
      <c r="I177" s="22"/>
      <c r="J177" s="25"/>
      <c r="K177" s="22"/>
      <c r="L177" s="25"/>
      <c r="M177" s="51"/>
      <c r="N177" s="41"/>
    </row>
    <row r="178" spans="1:14" ht="12.75" customHeight="1" x14ac:dyDescent="0.2">
      <c r="A178" s="10" t="s">
        <v>289</v>
      </c>
      <c r="B178" s="13" t="s">
        <v>290</v>
      </c>
      <c r="C178" s="14">
        <f>SUM(C179:C181)</f>
        <v>0</v>
      </c>
      <c r="D178" s="14">
        <f t="shared" ref="D178:N178" si="8">SUM(D179:D181)</f>
        <v>0</v>
      </c>
      <c r="E178" s="14">
        <f t="shared" si="8"/>
        <v>0</v>
      </c>
      <c r="F178" s="14">
        <f t="shared" si="8"/>
        <v>0</v>
      </c>
      <c r="G178" s="14">
        <f t="shared" si="8"/>
        <v>485520</v>
      </c>
      <c r="H178" s="14">
        <f t="shared" si="8"/>
        <v>0</v>
      </c>
      <c r="I178" s="14">
        <f t="shared" si="8"/>
        <v>0</v>
      </c>
      <c r="J178" s="14">
        <f t="shared" si="8"/>
        <v>0</v>
      </c>
      <c r="K178" s="14">
        <f t="shared" si="8"/>
        <v>0</v>
      </c>
      <c r="L178" s="14">
        <f t="shared" si="8"/>
        <v>0</v>
      </c>
      <c r="M178" s="14">
        <f t="shared" si="8"/>
        <v>0</v>
      </c>
      <c r="N178" s="14">
        <f t="shared" si="8"/>
        <v>0</v>
      </c>
    </row>
    <row r="179" spans="1:14" ht="12.75" customHeight="1" x14ac:dyDescent="0.2">
      <c r="A179" s="9" t="s">
        <v>291</v>
      </c>
      <c r="B179" s="12" t="s">
        <v>292</v>
      </c>
      <c r="C179" s="22"/>
      <c r="D179" s="25"/>
      <c r="E179" s="22"/>
      <c r="F179" s="25"/>
      <c r="G179" s="22"/>
      <c r="H179" s="25"/>
      <c r="I179" s="22"/>
      <c r="J179" s="25"/>
      <c r="K179" s="22"/>
      <c r="L179" s="25"/>
      <c r="M179" s="51"/>
      <c r="N179" s="41"/>
    </row>
    <row r="180" spans="1:14" ht="12.75" customHeight="1" x14ac:dyDescent="0.2">
      <c r="A180" s="9" t="s">
        <v>293</v>
      </c>
      <c r="B180" s="12" t="s">
        <v>56</v>
      </c>
      <c r="C180" s="22"/>
      <c r="D180" s="25"/>
      <c r="E180" s="22"/>
      <c r="F180" s="25"/>
      <c r="G180" s="22">
        <v>485520</v>
      </c>
      <c r="H180" s="25"/>
      <c r="I180" s="22"/>
      <c r="J180" s="25"/>
      <c r="K180" s="22"/>
      <c r="L180" s="25"/>
      <c r="M180" s="51"/>
      <c r="N180" s="41"/>
    </row>
    <row r="181" spans="1:14" ht="12.75" customHeight="1" x14ac:dyDescent="0.2">
      <c r="A181" s="9" t="s">
        <v>294</v>
      </c>
      <c r="B181" s="12" t="s">
        <v>1</v>
      </c>
      <c r="C181" s="22"/>
      <c r="D181" s="25"/>
      <c r="E181" s="22"/>
      <c r="F181" s="25"/>
      <c r="G181" s="22"/>
      <c r="H181" s="25"/>
      <c r="I181" s="22"/>
      <c r="J181" s="25"/>
      <c r="K181" s="22"/>
      <c r="L181" s="25"/>
      <c r="M181" s="51"/>
      <c r="N181" s="41"/>
    </row>
    <row r="182" spans="1:14" ht="12.75" customHeight="1" x14ac:dyDescent="0.2">
      <c r="A182" s="10" t="s">
        <v>295</v>
      </c>
      <c r="B182" s="13" t="s">
        <v>296</v>
      </c>
      <c r="C182" s="14">
        <f>SUM(C183:C193)</f>
        <v>235752</v>
      </c>
      <c r="D182" s="14">
        <f t="shared" ref="D182:N182" si="9">SUM(D183:D193)</f>
        <v>262554</v>
      </c>
      <c r="E182" s="14">
        <f t="shared" si="9"/>
        <v>256873</v>
      </c>
      <c r="F182" s="14">
        <f t="shared" si="9"/>
        <v>379286</v>
      </c>
      <c r="G182" s="14">
        <f t="shared" si="9"/>
        <v>257392</v>
      </c>
      <c r="H182" s="14">
        <f t="shared" si="9"/>
        <v>404806</v>
      </c>
      <c r="I182" s="14">
        <f>SUM(I183:I193)</f>
        <v>413326</v>
      </c>
      <c r="J182" s="14">
        <f t="shared" si="9"/>
        <v>328115</v>
      </c>
      <c r="K182" s="14">
        <f t="shared" si="9"/>
        <v>402711</v>
      </c>
      <c r="L182" s="14">
        <f t="shared" si="9"/>
        <v>297272</v>
      </c>
      <c r="M182" s="14">
        <f t="shared" si="9"/>
        <v>465855</v>
      </c>
      <c r="N182" s="14">
        <f t="shared" si="9"/>
        <v>457712</v>
      </c>
    </row>
    <row r="183" spans="1:14" ht="12.75" customHeight="1" x14ac:dyDescent="0.2">
      <c r="A183" s="9" t="s">
        <v>297</v>
      </c>
      <c r="B183" s="12" t="s">
        <v>57</v>
      </c>
      <c r="C183" s="22"/>
      <c r="D183" s="25"/>
      <c r="E183" s="22"/>
      <c r="F183" s="25"/>
      <c r="G183" s="22"/>
      <c r="H183" s="25"/>
      <c r="I183" s="22"/>
      <c r="J183" s="25"/>
      <c r="K183" s="22"/>
      <c r="L183" s="25"/>
      <c r="M183" s="51"/>
      <c r="N183" s="41"/>
    </row>
    <row r="184" spans="1:14" ht="12.75" customHeight="1" x14ac:dyDescent="0.2">
      <c r="A184" s="9" t="s">
        <v>298</v>
      </c>
      <c r="B184" s="12" t="s">
        <v>58</v>
      </c>
      <c r="C184" s="22"/>
      <c r="D184" s="25"/>
      <c r="E184" s="22"/>
      <c r="F184" s="25"/>
      <c r="G184" s="22"/>
      <c r="H184" s="25"/>
      <c r="I184" s="22"/>
      <c r="J184" s="25"/>
      <c r="K184" s="22"/>
      <c r="L184" s="25"/>
      <c r="M184" s="51"/>
      <c r="N184" s="41"/>
    </row>
    <row r="185" spans="1:14" ht="12.75" customHeight="1" x14ac:dyDescent="0.2">
      <c r="A185" s="9" t="s">
        <v>299</v>
      </c>
      <c r="B185" s="12" t="s">
        <v>59</v>
      </c>
      <c r="C185" s="22"/>
      <c r="D185" s="25"/>
      <c r="E185" s="22"/>
      <c r="F185" s="25"/>
      <c r="G185" s="22"/>
      <c r="H185" s="25"/>
      <c r="I185" s="22"/>
      <c r="J185" s="25"/>
      <c r="K185" s="22"/>
      <c r="L185" s="25"/>
      <c r="M185" s="51"/>
      <c r="N185" s="41"/>
    </row>
    <row r="186" spans="1:14" ht="12.75" customHeight="1" x14ac:dyDescent="0.2">
      <c r="A186" s="9" t="s">
        <v>300</v>
      </c>
      <c r="B186" s="12" t="s">
        <v>60</v>
      </c>
      <c r="C186" s="22"/>
      <c r="D186" s="25"/>
      <c r="E186" s="22"/>
      <c r="F186" s="25"/>
      <c r="G186" s="22"/>
      <c r="H186" s="25"/>
      <c r="I186" s="22"/>
      <c r="J186" s="25"/>
      <c r="K186" s="22"/>
      <c r="L186" s="25"/>
      <c r="M186" s="51"/>
      <c r="N186" s="41"/>
    </row>
    <row r="187" spans="1:14" ht="12.75" customHeight="1" x14ac:dyDescent="0.2">
      <c r="A187" s="9" t="s">
        <v>301</v>
      </c>
      <c r="B187" s="12" t="s">
        <v>302</v>
      </c>
      <c r="C187" s="22"/>
      <c r="D187" s="25"/>
      <c r="E187" s="22"/>
      <c r="F187" s="25"/>
      <c r="G187" s="22"/>
      <c r="H187" s="25"/>
      <c r="I187" s="22"/>
      <c r="J187" s="25"/>
      <c r="K187" s="22"/>
      <c r="L187" s="25"/>
      <c r="M187" s="51"/>
      <c r="N187" s="41"/>
    </row>
    <row r="188" spans="1:14" ht="12.75" customHeight="1" x14ac:dyDescent="0.2">
      <c r="A188" s="9" t="s">
        <v>303</v>
      </c>
      <c r="B188" s="12" t="s">
        <v>304</v>
      </c>
      <c r="C188" s="22"/>
      <c r="D188" s="25"/>
      <c r="E188" s="22"/>
      <c r="F188" s="25"/>
      <c r="G188" s="22"/>
      <c r="H188" s="25"/>
      <c r="I188" s="22"/>
      <c r="J188" s="25"/>
      <c r="K188" s="22"/>
      <c r="L188" s="25"/>
      <c r="M188" s="51"/>
      <c r="N188" s="41"/>
    </row>
    <row r="189" spans="1:14" ht="12.75" customHeight="1" x14ac:dyDescent="0.2">
      <c r="A189" s="9" t="s">
        <v>305</v>
      </c>
      <c r="B189" s="12" t="s">
        <v>61</v>
      </c>
      <c r="C189" s="22">
        <v>8700</v>
      </c>
      <c r="D189" s="25">
        <v>56922</v>
      </c>
      <c r="E189" s="22">
        <v>46600</v>
      </c>
      <c r="F189" s="25">
        <v>146403</v>
      </c>
      <c r="G189" s="22">
        <v>70860</v>
      </c>
      <c r="H189" s="25">
        <v>187750</v>
      </c>
      <c r="I189" s="22">
        <v>172530</v>
      </c>
      <c r="J189" s="25">
        <v>113320</v>
      </c>
      <c r="K189" s="22">
        <v>174350</v>
      </c>
      <c r="L189" s="25">
        <v>111870</v>
      </c>
      <c r="M189" s="51">
        <v>187300</v>
      </c>
      <c r="N189" s="41">
        <v>203350</v>
      </c>
    </row>
    <row r="190" spans="1:14" ht="12.75" customHeight="1" x14ac:dyDescent="0.2">
      <c r="A190" s="9" t="s">
        <v>306</v>
      </c>
      <c r="B190" s="12" t="s">
        <v>307</v>
      </c>
      <c r="C190" s="22"/>
      <c r="D190" s="25"/>
      <c r="E190" s="22"/>
      <c r="F190" s="25"/>
      <c r="G190" s="22"/>
      <c r="H190" s="25"/>
      <c r="I190" s="22"/>
      <c r="J190" s="25"/>
      <c r="K190" s="22"/>
      <c r="L190" s="25"/>
      <c r="M190" s="51"/>
      <c r="N190" s="41"/>
    </row>
    <row r="191" spans="1:14" ht="12.75" customHeight="1" x14ac:dyDescent="0.2">
      <c r="A191" s="9" t="s">
        <v>308</v>
      </c>
      <c r="B191" s="12" t="s">
        <v>309</v>
      </c>
      <c r="C191" s="22"/>
      <c r="D191" s="25"/>
      <c r="E191" s="22"/>
      <c r="F191" s="25"/>
      <c r="G191" s="22"/>
      <c r="H191" s="25"/>
      <c r="I191" s="22"/>
      <c r="J191" s="25"/>
      <c r="K191" s="22"/>
      <c r="L191" s="25"/>
      <c r="M191" s="51"/>
      <c r="N191" s="41"/>
    </row>
    <row r="192" spans="1:14" ht="12.75" customHeight="1" x14ac:dyDescent="0.2">
      <c r="A192" s="9" t="s">
        <v>310</v>
      </c>
      <c r="B192" s="12" t="s">
        <v>311</v>
      </c>
      <c r="C192" s="22"/>
      <c r="D192" s="25"/>
      <c r="E192" s="22"/>
      <c r="F192" s="25"/>
      <c r="G192" s="22"/>
      <c r="H192" s="25"/>
      <c r="I192" s="22"/>
      <c r="J192" s="25"/>
      <c r="K192" s="22"/>
      <c r="L192" s="25"/>
      <c r="M192" s="51"/>
      <c r="N192" s="41"/>
    </row>
    <row r="193" spans="1:14" ht="12.75" customHeight="1" x14ac:dyDescent="0.2">
      <c r="A193" s="9" t="s">
        <v>312</v>
      </c>
      <c r="B193" s="12" t="s">
        <v>1</v>
      </c>
      <c r="C193" s="22">
        <v>227052</v>
      </c>
      <c r="D193" s="25">
        <v>205632</v>
      </c>
      <c r="E193" s="22">
        <v>210273</v>
      </c>
      <c r="F193" s="25">
        <v>232883</v>
      </c>
      <c r="G193" s="22">
        <v>186532</v>
      </c>
      <c r="H193" s="25">
        <v>217056</v>
      </c>
      <c r="I193" s="22">
        <v>240796</v>
      </c>
      <c r="J193" s="25">
        <v>214795</v>
      </c>
      <c r="K193" s="22">
        <v>228361</v>
      </c>
      <c r="L193" s="25">
        <v>185402</v>
      </c>
      <c r="M193" s="51">
        <v>278555</v>
      </c>
      <c r="N193" s="41">
        <v>254362</v>
      </c>
    </row>
    <row r="194" spans="1:14" ht="12.75" customHeight="1" x14ac:dyDescent="0.2">
      <c r="A194" s="10" t="s">
        <v>313</v>
      </c>
      <c r="B194" s="13" t="s">
        <v>314</v>
      </c>
      <c r="C194" s="14">
        <f>SUM(C195:C201)</f>
        <v>0</v>
      </c>
      <c r="D194" s="14">
        <f t="shared" ref="D194:N194" si="10">SUM(D195:D201)</f>
        <v>0</v>
      </c>
      <c r="E194" s="14">
        <f t="shared" si="10"/>
        <v>0</v>
      </c>
      <c r="F194" s="14">
        <f t="shared" si="10"/>
        <v>0</v>
      </c>
      <c r="G194" s="14">
        <f t="shared" si="10"/>
        <v>0</v>
      </c>
      <c r="H194" s="14">
        <f t="shared" si="10"/>
        <v>0</v>
      </c>
      <c r="I194" s="14">
        <f t="shared" si="10"/>
        <v>0</v>
      </c>
      <c r="J194" s="14">
        <f t="shared" si="10"/>
        <v>0</v>
      </c>
      <c r="K194" s="14">
        <f t="shared" si="10"/>
        <v>0</v>
      </c>
      <c r="L194" s="14">
        <f t="shared" si="10"/>
        <v>0</v>
      </c>
      <c r="M194" s="14">
        <f t="shared" si="10"/>
        <v>0</v>
      </c>
      <c r="N194" s="14">
        <f t="shared" si="10"/>
        <v>0</v>
      </c>
    </row>
    <row r="195" spans="1:14" ht="12.75" customHeight="1" x14ac:dyDescent="0.2">
      <c r="A195" s="9" t="s">
        <v>315</v>
      </c>
      <c r="B195" s="12" t="s">
        <v>316</v>
      </c>
      <c r="C195" s="22"/>
      <c r="D195" s="25"/>
      <c r="E195" s="22"/>
      <c r="F195" s="25"/>
      <c r="G195" s="22"/>
      <c r="H195" s="25"/>
      <c r="I195" s="22"/>
      <c r="J195" s="25"/>
      <c r="K195" s="22"/>
      <c r="L195" s="25"/>
      <c r="M195" s="51"/>
      <c r="N195" s="41"/>
    </row>
    <row r="196" spans="1:14" ht="12.75" customHeight="1" x14ac:dyDescent="0.2">
      <c r="A196" s="9" t="s">
        <v>317</v>
      </c>
      <c r="B196" s="12" t="s">
        <v>318</v>
      </c>
      <c r="C196" s="22"/>
      <c r="D196" s="25"/>
      <c r="E196" s="22"/>
      <c r="F196" s="25"/>
      <c r="G196" s="22"/>
      <c r="H196" s="25"/>
      <c r="I196" s="22"/>
      <c r="J196" s="25"/>
      <c r="K196" s="22"/>
      <c r="L196" s="25"/>
      <c r="M196" s="51"/>
      <c r="N196" s="41"/>
    </row>
    <row r="197" spans="1:14" ht="12.75" customHeight="1" x14ac:dyDescent="0.2">
      <c r="A197" s="9" t="s">
        <v>319</v>
      </c>
      <c r="B197" s="12" t="s">
        <v>320</v>
      </c>
      <c r="C197" s="22"/>
      <c r="D197" s="25"/>
      <c r="E197" s="22"/>
      <c r="F197" s="25"/>
      <c r="G197" s="22"/>
      <c r="H197" s="25"/>
      <c r="I197" s="22"/>
      <c r="J197" s="25"/>
      <c r="K197" s="22"/>
      <c r="L197" s="25"/>
      <c r="M197" s="51"/>
      <c r="N197" s="41"/>
    </row>
    <row r="198" spans="1:14" ht="12.75" customHeight="1" x14ac:dyDescent="0.2">
      <c r="A198" s="9" t="s">
        <v>321</v>
      </c>
      <c r="B198" s="12" t="s">
        <v>322</v>
      </c>
      <c r="C198" s="22"/>
      <c r="D198" s="25"/>
      <c r="E198" s="22"/>
      <c r="F198" s="25"/>
      <c r="G198" s="22"/>
      <c r="H198" s="25"/>
      <c r="I198" s="22"/>
      <c r="J198" s="25"/>
      <c r="K198" s="22"/>
      <c r="L198" s="25"/>
      <c r="M198" s="51"/>
      <c r="N198" s="41"/>
    </row>
    <row r="199" spans="1:14" ht="12.75" customHeight="1" x14ac:dyDescent="0.2">
      <c r="A199" s="9" t="s">
        <v>323</v>
      </c>
      <c r="B199" s="12" t="s">
        <v>62</v>
      </c>
      <c r="C199" s="22"/>
      <c r="D199" s="25"/>
      <c r="E199" s="22"/>
      <c r="F199" s="25"/>
      <c r="G199" s="22"/>
      <c r="H199" s="25"/>
      <c r="I199" s="22"/>
      <c r="J199" s="25"/>
      <c r="K199" s="22"/>
      <c r="L199" s="25"/>
      <c r="M199" s="51"/>
      <c r="N199" s="41"/>
    </row>
    <row r="200" spans="1:14" ht="12.75" customHeight="1" x14ac:dyDescent="0.2">
      <c r="A200" s="9" t="s">
        <v>324</v>
      </c>
      <c r="B200" s="12" t="s">
        <v>325</v>
      </c>
      <c r="C200" s="22"/>
      <c r="D200" s="25"/>
      <c r="E200" s="22"/>
      <c r="F200" s="25"/>
      <c r="G200" s="22"/>
      <c r="H200" s="25"/>
      <c r="I200" s="22"/>
      <c r="J200" s="25"/>
      <c r="K200" s="22"/>
      <c r="L200" s="25"/>
      <c r="M200" s="51"/>
      <c r="N200" s="41"/>
    </row>
    <row r="201" spans="1:14" ht="12.75" customHeight="1" x14ac:dyDescent="0.2">
      <c r="A201" s="9" t="s">
        <v>326</v>
      </c>
      <c r="B201" s="12" t="s">
        <v>1</v>
      </c>
      <c r="C201" s="22"/>
      <c r="D201" s="25"/>
      <c r="E201" s="22"/>
      <c r="F201" s="25"/>
      <c r="G201" s="22"/>
      <c r="H201" s="25"/>
      <c r="I201" s="22"/>
      <c r="J201" s="25"/>
      <c r="K201" s="22"/>
      <c r="L201" s="25"/>
      <c r="M201" s="51"/>
      <c r="N201" s="41"/>
    </row>
    <row r="202" spans="1:14" ht="12.75" customHeight="1" x14ac:dyDescent="0.2">
      <c r="A202" s="10" t="s">
        <v>327</v>
      </c>
      <c r="B202" s="13" t="s">
        <v>328</v>
      </c>
      <c r="C202" s="14">
        <f>SUM(C203)</f>
        <v>0</v>
      </c>
      <c r="D202" s="14">
        <f t="shared" ref="D202:N202" si="11">SUM(D203)</f>
        <v>0</v>
      </c>
      <c r="E202" s="14">
        <f t="shared" si="11"/>
        <v>409790</v>
      </c>
      <c r="F202" s="14">
        <f t="shared" si="11"/>
        <v>1352857</v>
      </c>
      <c r="G202" s="14">
        <f t="shared" si="11"/>
        <v>0</v>
      </c>
      <c r="H202" s="14">
        <f t="shared" si="11"/>
        <v>81000</v>
      </c>
      <c r="I202" s="14">
        <f t="shared" si="11"/>
        <v>0</v>
      </c>
      <c r="J202" s="14">
        <f t="shared" si="11"/>
        <v>0</v>
      </c>
      <c r="K202" s="14">
        <f t="shared" si="11"/>
        <v>0</v>
      </c>
      <c r="L202" s="14">
        <f t="shared" si="11"/>
        <v>0</v>
      </c>
      <c r="M202" s="14">
        <f t="shared" si="11"/>
        <v>0</v>
      </c>
      <c r="N202" s="14">
        <f t="shared" si="11"/>
        <v>0</v>
      </c>
    </row>
    <row r="203" spans="1:14" ht="12.75" customHeight="1" x14ac:dyDescent="0.2">
      <c r="A203" s="9" t="s">
        <v>329</v>
      </c>
      <c r="B203" s="12" t="s">
        <v>330</v>
      </c>
      <c r="C203" s="22"/>
      <c r="D203" s="25"/>
      <c r="E203" s="22">
        <v>409790</v>
      </c>
      <c r="F203" s="25">
        <v>1352857</v>
      </c>
      <c r="G203" s="22"/>
      <c r="H203" s="25">
        <v>81000</v>
      </c>
      <c r="I203" s="22"/>
      <c r="J203" s="25"/>
      <c r="K203" s="22"/>
      <c r="L203" s="25"/>
      <c r="M203" s="51"/>
      <c r="N203" s="41"/>
    </row>
    <row r="204" spans="1:14" ht="12.75" customHeight="1" x14ac:dyDescent="0.2">
      <c r="A204" s="10" t="s">
        <v>331</v>
      </c>
      <c r="B204" s="13" t="s">
        <v>332</v>
      </c>
      <c r="C204" s="14">
        <f>SUM(C205:C210)</f>
        <v>2326700</v>
      </c>
      <c r="D204" s="14">
        <f t="shared" ref="D204:N204" si="12">SUM(D205:D210)</f>
        <v>21423663</v>
      </c>
      <c r="E204" s="14">
        <f t="shared" si="12"/>
        <v>27941601</v>
      </c>
      <c r="F204" s="14">
        <f t="shared" si="12"/>
        <v>29815236</v>
      </c>
      <c r="G204" s="14">
        <f t="shared" si="12"/>
        <v>32201174</v>
      </c>
      <c r="H204" s="14">
        <f t="shared" si="12"/>
        <v>36918138</v>
      </c>
      <c r="I204" s="14">
        <f>SUM(I205:I210)</f>
        <v>37113349</v>
      </c>
      <c r="J204" s="14">
        <f t="shared" si="12"/>
        <v>35086130</v>
      </c>
      <c r="K204" s="14">
        <f t="shared" si="12"/>
        <v>46687468</v>
      </c>
      <c r="L204" s="14">
        <f t="shared" si="12"/>
        <v>61852915</v>
      </c>
      <c r="M204" s="14">
        <f t="shared" si="12"/>
        <v>34344394</v>
      </c>
      <c r="N204" s="14">
        <f t="shared" si="12"/>
        <v>96207272</v>
      </c>
    </row>
    <row r="205" spans="1:14" ht="12.75" customHeight="1" x14ac:dyDescent="0.2">
      <c r="A205" s="9" t="s">
        <v>333</v>
      </c>
      <c r="B205" s="12" t="s">
        <v>334</v>
      </c>
      <c r="C205" s="22"/>
      <c r="D205" s="25"/>
      <c r="E205" s="22"/>
      <c r="F205" s="25"/>
      <c r="G205" s="22"/>
      <c r="H205" s="25"/>
      <c r="I205" s="22"/>
      <c r="J205" s="25"/>
      <c r="K205" s="22"/>
      <c r="L205" s="25"/>
      <c r="M205" s="51"/>
      <c r="N205" s="41"/>
    </row>
    <row r="206" spans="1:14" ht="12.75" customHeight="1" x14ac:dyDescent="0.2">
      <c r="A206" s="9" t="s">
        <v>335</v>
      </c>
      <c r="B206" s="12" t="s">
        <v>63</v>
      </c>
      <c r="C206" s="22"/>
      <c r="D206" s="25"/>
      <c r="E206" s="22"/>
      <c r="F206" s="25"/>
      <c r="G206" s="22">
        <v>1050000</v>
      </c>
      <c r="H206" s="25"/>
      <c r="I206" s="22">
        <v>1950000</v>
      </c>
      <c r="J206" s="25"/>
      <c r="K206" s="22"/>
      <c r="L206" s="25"/>
      <c r="M206" s="51"/>
      <c r="N206" s="41"/>
    </row>
    <row r="207" spans="1:14" ht="12.75" customHeight="1" x14ac:dyDescent="0.2">
      <c r="A207" s="9" t="s">
        <v>336</v>
      </c>
      <c r="B207" s="12" t="s">
        <v>337</v>
      </c>
      <c r="C207" s="22"/>
      <c r="D207" s="25"/>
      <c r="E207" s="22"/>
      <c r="F207" s="25"/>
      <c r="G207" s="22"/>
      <c r="H207" s="25"/>
      <c r="I207" s="22"/>
      <c r="J207" s="25"/>
      <c r="K207" s="22"/>
      <c r="L207" s="25"/>
      <c r="M207" s="51"/>
      <c r="N207" s="41"/>
    </row>
    <row r="208" spans="1:14" ht="12.75" customHeight="1" x14ac:dyDescent="0.2">
      <c r="A208" s="9" t="s">
        <v>338</v>
      </c>
      <c r="B208" s="12" t="s">
        <v>339</v>
      </c>
      <c r="C208" s="22"/>
      <c r="D208" s="25"/>
      <c r="E208" s="22"/>
      <c r="F208" s="25"/>
      <c r="G208" s="22"/>
      <c r="H208" s="25"/>
      <c r="I208" s="22"/>
      <c r="J208" s="25"/>
      <c r="K208" s="22"/>
      <c r="L208" s="25"/>
      <c r="M208" s="51"/>
      <c r="N208" s="41"/>
    </row>
    <row r="209" spans="1:15" ht="12.75" customHeight="1" x14ac:dyDescent="0.2">
      <c r="A209" s="9" t="s">
        <v>340</v>
      </c>
      <c r="B209" s="12" t="s">
        <v>341</v>
      </c>
      <c r="C209" s="22"/>
      <c r="D209" s="25">
        <v>188889</v>
      </c>
      <c r="E209" s="22">
        <v>308210</v>
      </c>
      <c r="F209" s="25">
        <v>410000</v>
      </c>
      <c r="G209" s="22">
        <v>350000</v>
      </c>
      <c r="H209" s="25">
        <v>350000</v>
      </c>
      <c r="I209" s="22">
        <v>350000</v>
      </c>
      <c r="J209" s="25">
        <v>350000</v>
      </c>
      <c r="K209" s="22">
        <v>350000</v>
      </c>
      <c r="L209" s="25">
        <v>350000</v>
      </c>
      <c r="M209" s="51">
        <v>350000</v>
      </c>
      <c r="N209" s="41">
        <v>700000</v>
      </c>
    </row>
    <row r="210" spans="1:15" ht="12.75" customHeight="1" x14ac:dyDescent="0.2">
      <c r="A210" s="9" t="s">
        <v>342</v>
      </c>
      <c r="B210" s="12" t="s">
        <v>1</v>
      </c>
      <c r="C210" s="22">
        <v>2326700</v>
      </c>
      <c r="D210" s="25">
        <v>21234774</v>
      </c>
      <c r="E210" s="22">
        <v>27633391</v>
      </c>
      <c r="F210" s="25">
        <v>29405236</v>
      </c>
      <c r="G210" s="22">
        <v>30801174</v>
      </c>
      <c r="H210" s="25">
        <v>36568138</v>
      </c>
      <c r="I210" s="22">
        <v>34813349</v>
      </c>
      <c r="J210" s="25">
        <v>34736130</v>
      </c>
      <c r="K210" s="22">
        <v>46337468</v>
      </c>
      <c r="L210" s="25">
        <v>61502915</v>
      </c>
      <c r="M210" s="51">
        <v>33994394</v>
      </c>
      <c r="N210" s="41">
        <v>95507272</v>
      </c>
    </row>
    <row r="211" spans="1:15" ht="12.75" customHeight="1" x14ac:dyDescent="0.2">
      <c r="A211" s="10" t="s">
        <v>343</v>
      </c>
      <c r="B211" s="13" t="s">
        <v>344</v>
      </c>
      <c r="C211" s="14">
        <f>SUM(C212:C216)</f>
        <v>0</v>
      </c>
      <c r="D211" s="14">
        <f t="shared" ref="D211:N211" si="13">SUM(D212:D216)</f>
        <v>0</v>
      </c>
      <c r="E211" s="14">
        <f t="shared" si="13"/>
        <v>0</v>
      </c>
      <c r="F211" s="14">
        <f t="shared" si="13"/>
        <v>0</v>
      </c>
      <c r="G211" s="14">
        <f t="shared" si="13"/>
        <v>0</v>
      </c>
      <c r="H211" s="14">
        <f t="shared" si="13"/>
        <v>0</v>
      </c>
      <c r="I211" s="14">
        <f>SUM(I212:I216)</f>
        <v>0</v>
      </c>
      <c r="J211" s="14">
        <f t="shared" si="13"/>
        <v>0</v>
      </c>
      <c r="K211" s="14">
        <f t="shared" si="13"/>
        <v>0</v>
      </c>
      <c r="L211" s="14">
        <f t="shared" si="13"/>
        <v>0</v>
      </c>
      <c r="M211" s="14">
        <f t="shared" si="13"/>
        <v>3000000</v>
      </c>
      <c r="N211" s="14">
        <f t="shared" si="13"/>
        <v>0</v>
      </c>
    </row>
    <row r="212" spans="1:15" ht="12.75" customHeight="1" x14ac:dyDescent="0.2">
      <c r="A212" s="9" t="s">
        <v>345</v>
      </c>
      <c r="B212" s="12" t="s">
        <v>64</v>
      </c>
      <c r="C212" s="22"/>
      <c r="D212" s="25"/>
      <c r="E212" s="22"/>
      <c r="F212" s="25"/>
      <c r="G212" s="22"/>
      <c r="H212" s="25"/>
      <c r="I212" s="22"/>
      <c r="J212" s="25"/>
      <c r="K212" s="22"/>
      <c r="L212" s="25"/>
      <c r="M212" s="51"/>
      <c r="N212" s="41"/>
    </row>
    <row r="213" spans="1:15" ht="12.75" customHeight="1" x14ac:dyDescent="0.2">
      <c r="A213" s="9" t="s">
        <v>346</v>
      </c>
      <c r="B213" s="12" t="s">
        <v>347</v>
      </c>
      <c r="C213" s="22"/>
      <c r="D213" s="25"/>
      <c r="E213" s="22"/>
      <c r="F213" s="25"/>
      <c r="G213" s="22"/>
      <c r="H213" s="25"/>
      <c r="I213" s="22"/>
      <c r="J213" s="25"/>
      <c r="K213" s="22"/>
      <c r="L213" s="25"/>
      <c r="M213" s="51"/>
      <c r="N213" s="41"/>
    </row>
    <row r="214" spans="1:15" ht="12.75" customHeight="1" x14ac:dyDescent="0.2">
      <c r="A214" s="9" t="s">
        <v>348</v>
      </c>
      <c r="B214" s="12" t="s">
        <v>349</v>
      </c>
      <c r="C214" s="22"/>
      <c r="D214" s="25"/>
      <c r="E214" s="22"/>
      <c r="F214" s="25"/>
      <c r="G214" s="22"/>
      <c r="H214" s="25"/>
      <c r="I214" s="22"/>
      <c r="J214" s="25"/>
      <c r="K214" s="22"/>
      <c r="L214" s="25"/>
      <c r="M214" s="51"/>
      <c r="N214" s="41"/>
    </row>
    <row r="215" spans="1:15" ht="12.75" customHeight="1" x14ac:dyDescent="0.2">
      <c r="A215" s="9" t="s">
        <v>350</v>
      </c>
      <c r="B215" s="12" t="s">
        <v>351</v>
      </c>
      <c r="C215" s="22"/>
      <c r="D215" s="25"/>
      <c r="E215" s="22"/>
      <c r="F215" s="25"/>
      <c r="G215" s="22"/>
      <c r="H215" s="25"/>
      <c r="I215" s="22"/>
      <c r="J215" s="25"/>
      <c r="K215" s="22"/>
      <c r="L215" s="25"/>
      <c r="M215" s="51"/>
      <c r="N215" s="41"/>
    </row>
    <row r="216" spans="1:15" ht="12.75" customHeight="1" x14ac:dyDescent="0.2">
      <c r="A216" s="9" t="s">
        <v>352</v>
      </c>
      <c r="B216" s="12" t="s">
        <v>1</v>
      </c>
      <c r="C216" s="22"/>
      <c r="D216" s="25"/>
      <c r="E216" s="22"/>
      <c r="F216" s="25"/>
      <c r="G216" s="22"/>
      <c r="H216" s="25"/>
      <c r="I216" s="22"/>
      <c r="J216" s="25"/>
      <c r="K216" s="22"/>
      <c r="L216" s="25"/>
      <c r="M216" s="51">
        <v>3000000</v>
      </c>
      <c r="N216" s="41"/>
    </row>
    <row r="217" spans="1:15" ht="12.75" customHeight="1" x14ac:dyDescent="0.2">
      <c r="A217" s="10" t="s">
        <v>353</v>
      </c>
      <c r="B217" s="13" t="s">
        <v>354</v>
      </c>
      <c r="C217" s="14">
        <f>SUM(C218:C219)</f>
        <v>0</v>
      </c>
      <c r="D217" s="14">
        <f t="shared" ref="D217:N217" si="14">SUM(D218:D219)</f>
        <v>0</v>
      </c>
      <c r="E217" s="14">
        <f t="shared" si="14"/>
        <v>0</v>
      </c>
      <c r="F217" s="14">
        <f t="shared" si="14"/>
        <v>0</v>
      </c>
      <c r="G217" s="14">
        <f t="shared" si="14"/>
        <v>0</v>
      </c>
      <c r="H217" s="14">
        <f t="shared" si="14"/>
        <v>0</v>
      </c>
      <c r="I217" s="14">
        <f t="shared" si="14"/>
        <v>0</v>
      </c>
      <c r="J217" s="14">
        <f t="shared" si="14"/>
        <v>0</v>
      </c>
      <c r="K217" s="14">
        <f t="shared" si="14"/>
        <v>0</v>
      </c>
      <c r="L217" s="14">
        <f t="shared" si="14"/>
        <v>0</v>
      </c>
      <c r="M217" s="14">
        <f t="shared" si="14"/>
        <v>0</v>
      </c>
      <c r="N217" s="14">
        <f t="shared" si="14"/>
        <v>0</v>
      </c>
      <c r="O217" s="14"/>
    </row>
    <row r="218" spans="1:15" ht="12.75" customHeight="1" x14ac:dyDescent="0.2">
      <c r="A218" s="9" t="s">
        <v>355</v>
      </c>
      <c r="B218" s="12" t="s">
        <v>356</v>
      </c>
      <c r="C218" s="22"/>
      <c r="D218" s="25"/>
      <c r="E218" s="22"/>
      <c r="F218" s="25"/>
      <c r="G218" s="22"/>
      <c r="H218" s="25"/>
      <c r="I218" s="22"/>
      <c r="J218" s="25"/>
      <c r="K218" s="22"/>
      <c r="L218" s="25"/>
      <c r="M218" s="51"/>
      <c r="N218" s="41"/>
    </row>
    <row r="219" spans="1:15" ht="12.75" customHeight="1" x14ac:dyDescent="0.2">
      <c r="A219" s="9" t="s">
        <v>357</v>
      </c>
      <c r="B219" s="12" t="s">
        <v>358</v>
      </c>
      <c r="C219" s="22"/>
      <c r="D219" s="25"/>
      <c r="E219" s="22"/>
      <c r="F219" s="25"/>
      <c r="G219" s="22"/>
      <c r="H219" s="25"/>
      <c r="I219" s="22"/>
      <c r="J219" s="25"/>
      <c r="K219" s="22"/>
      <c r="L219" s="25"/>
      <c r="M219" s="51"/>
      <c r="N219" s="41"/>
    </row>
    <row r="220" spans="1:15" ht="12.75" customHeight="1" x14ac:dyDescent="0.2">
      <c r="A220" s="10" t="s">
        <v>359</v>
      </c>
      <c r="B220" s="13" t="s">
        <v>360</v>
      </c>
      <c r="C220" s="14">
        <f>SUM(C221:C243)</f>
        <v>0</v>
      </c>
      <c r="D220" s="14">
        <f t="shared" ref="D220:N220" si="15">SUM(D221:D243)</f>
        <v>0</v>
      </c>
      <c r="E220" s="14">
        <f t="shared" si="15"/>
        <v>0</v>
      </c>
      <c r="F220" s="14">
        <f t="shared" si="15"/>
        <v>0</v>
      </c>
      <c r="G220" s="14">
        <f t="shared" si="15"/>
        <v>0</v>
      </c>
      <c r="H220" s="14">
        <f t="shared" si="15"/>
        <v>0</v>
      </c>
      <c r="I220" s="14">
        <f t="shared" si="15"/>
        <v>0</v>
      </c>
      <c r="J220" s="14">
        <f t="shared" si="15"/>
        <v>0</v>
      </c>
      <c r="K220" s="14">
        <f t="shared" si="15"/>
        <v>0</v>
      </c>
      <c r="L220" s="14">
        <f t="shared" si="15"/>
        <v>0</v>
      </c>
      <c r="M220" s="14">
        <f t="shared" si="15"/>
        <v>0</v>
      </c>
      <c r="N220" s="14">
        <f t="shared" si="15"/>
        <v>0</v>
      </c>
    </row>
    <row r="221" spans="1:15" ht="12.75" customHeight="1" x14ac:dyDescent="0.2">
      <c r="A221" s="9" t="s">
        <v>361</v>
      </c>
      <c r="B221" s="12" t="s">
        <v>362</v>
      </c>
      <c r="C221" s="22"/>
      <c r="D221" s="25"/>
      <c r="E221" s="22"/>
      <c r="F221" s="25"/>
      <c r="G221" s="22"/>
      <c r="H221" s="25"/>
      <c r="I221" s="22"/>
      <c r="J221" s="25"/>
      <c r="K221" s="22"/>
      <c r="L221" s="25"/>
      <c r="M221" s="51"/>
      <c r="N221" s="41"/>
    </row>
    <row r="222" spans="1:15" ht="12.75" customHeight="1" x14ac:dyDescent="0.2">
      <c r="A222" s="9" t="s">
        <v>363</v>
      </c>
      <c r="B222" s="12" t="s">
        <v>364</v>
      </c>
      <c r="C222" s="22"/>
      <c r="D222" s="25"/>
      <c r="E222" s="22"/>
      <c r="F222" s="25"/>
      <c r="G222" s="22"/>
      <c r="H222" s="25"/>
      <c r="I222" s="22"/>
      <c r="J222" s="25"/>
      <c r="K222" s="22"/>
      <c r="L222" s="25"/>
      <c r="M222" s="51"/>
      <c r="N222" s="41"/>
    </row>
    <row r="223" spans="1:15" ht="12.75" customHeight="1" x14ac:dyDescent="0.2">
      <c r="A223" s="9" t="s">
        <v>365</v>
      </c>
      <c r="B223" s="12" t="s">
        <v>366</v>
      </c>
      <c r="C223" s="22"/>
      <c r="D223" s="25"/>
      <c r="E223" s="22"/>
      <c r="F223" s="25"/>
      <c r="G223" s="22"/>
      <c r="H223" s="25"/>
      <c r="I223" s="22"/>
      <c r="J223" s="25"/>
      <c r="K223" s="22"/>
      <c r="L223" s="25"/>
      <c r="M223" s="51"/>
      <c r="N223" s="41"/>
    </row>
    <row r="224" spans="1:15" ht="12.75" customHeight="1" x14ac:dyDescent="0.2">
      <c r="A224" s="9" t="s">
        <v>367</v>
      </c>
      <c r="B224" s="12" t="s">
        <v>368</v>
      </c>
      <c r="C224" s="22"/>
      <c r="D224" s="25"/>
      <c r="E224" s="22"/>
      <c r="F224" s="25"/>
      <c r="G224" s="22"/>
      <c r="H224" s="25"/>
      <c r="I224" s="22"/>
      <c r="J224" s="25"/>
      <c r="K224" s="22"/>
      <c r="L224" s="25"/>
      <c r="M224" s="51"/>
      <c r="N224" s="41"/>
    </row>
    <row r="225" spans="1:14" ht="12.75" customHeight="1" x14ac:dyDescent="0.2">
      <c r="A225" s="9" t="s">
        <v>369</v>
      </c>
      <c r="B225" s="12" t="s">
        <v>370</v>
      </c>
      <c r="C225" s="22"/>
      <c r="D225" s="25"/>
      <c r="E225" s="22"/>
      <c r="F225" s="25"/>
      <c r="G225" s="22"/>
      <c r="H225" s="25"/>
      <c r="I225" s="22"/>
      <c r="J225" s="25"/>
      <c r="K225" s="22"/>
      <c r="L225" s="25"/>
      <c r="M225" s="51"/>
      <c r="N225" s="41"/>
    </row>
    <row r="226" spans="1:14" ht="12.75" customHeight="1" x14ac:dyDescent="0.2">
      <c r="A226" s="9" t="s">
        <v>371</v>
      </c>
      <c r="B226" s="12" t="s">
        <v>65</v>
      </c>
      <c r="C226" s="22"/>
      <c r="D226" s="25"/>
      <c r="E226" s="22"/>
      <c r="F226" s="25"/>
      <c r="G226" s="22"/>
      <c r="H226" s="25"/>
      <c r="I226" s="22"/>
      <c r="J226" s="25"/>
      <c r="K226" s="22"/>
      <c r="L226" s="25"/>
      <c r="M226" s="51"/>
      <c r="N226" s="41"/>
    </row>
    <row r="227" spans="1:14" ht="12.75" customHeight="1" x14ac:dyDescent="0.2">
      <c r="A227" s="9" t="s">
        <v>372</v>
      </c>
      <c r="B227" s="12" t="s">
        <v>66</v>
      </c>
      <c r="C227" s="22"/>
      <c r="D227" s="25"/>
      <c r="E227" s="22"/>
      <c r="F227" s="25"/>
      <c r="G227" s="22"/>
      <c r="H227" s="25"/>
      <c r="I227" s="22"/>
      <c r="J227" s="25"/>
      <c r="K227" s="22"/>
      <c r="L227" s="25"/>
      <c r="M227" s="51"/>
      <c r="N227" s="41"/>
    </row>
    <row r="228" spans="1:14" ht="12.75" customHeight="1" x14ac:dyDescent="0.2">
      <c r="A228" s="9" t="s">
        <v>373</v>
      </c>
      <c r="B228" s="12" t="s">
        <v>374</v>
      </c>
      <c r="C228" s="22"/>
      <c r="D228" s="25"/>
      <c r="E228" s="22"/>
      <c r="F228" s="25"/>
      <c r="G228" s="22"/>
      <c r="H228" s="25"/>
      <c r="I228" s="22"/>
      <c r="J228" s="25"/>
      <c r="K228" s="22"/>
      <c r="L228" s="25"/>
      <c r="M228" s="51"/>
      <c r="N228" s="41"/>
    </row>
    <row r="229" spans="1:14" ht="12.75" customHeight="1" x14ac:dyDescent="0.2">
      <c r="A229" s="9" t="s">
        <v>375</v>
      </c>
      <c r="B229" s="12" t="s">
        <v>376</v>
      </c>
      <c r="C229" s="22"/>
      <c r="D229" s="25"/>
      <c r="E229" s="22"/>
      <c r="F229" s="25"/>
      <c r="G229" s="22"/>
      <c r="H229" s="25"/>
      <c r="I229" s="22"/>
      <c r="J229" s="25"/>
      <c r="K229" s="22"/>
      <c r="L229" s="25"/>
      <c r="M229" s="51"/>
      <c r="N229" s="41"/>
    </row>
    <row r="230" spans="1:14" ht="12.75" customHeight="1" x14ac:dyDescent="0.2">
      <c r="A230" s="9" t="s">
        <v>377</v>
      </c>
      <c r="B230" s="12" t="s">
        <v>378</v>
      </c>
      <c r="C230" s="22"/>
      <c r="D230" s="25"/>
      <c r="E230" s="22"/>
      <c r="F230" s="25"/>
      <c r="G230" s="22"/>
      <c r="H230" s="25"/>
      <c r="I230" s="22"/>
      <c r="J230" s="25"/>
      <c r="K230" s="22"/>
      <c r="L230" s="25"/>
      <c r="M230" s="51"/>
      <c r="N230" s="41"/>
    </row>
    <row r="231" spans="1:14" ht="12.75" customHeight="1" x14ac:dyDescent="0.2">
      <c r="A231" s="9" t="s">
        <v>379</v>
      </c>
      <c r="B231" s="12" t="s">
        <v>380</v>
      </c>
      <c r="C231" s="22"/>
      <c r="D231" s="25"/>
      <c r="E231" s="22"/>
      <c r="F231" s="25"/>
      <c r="G231" s="22"/>
      <c r="H231" s="25"/>
      <c r="I231" s="22"/>
      <c r="J231" s="25"/>
      <c r="K231" s="22"/>
      <c r="L231" s="25"/>
      <c r="M231" s="51"/>
      <c r="N231" s="41"/>
    </row>
    <row r="232" spans="1:14" ht="12.75" customHeight="1" x14ac:dyDescent="0.2">
      <c r="A232" s="9" t="s">
        <v>381</v>
      </c>
      <c r="B232" s="12" t="s">
        <v>382</v>
      </c>
      <c r="C232" s="22"/>
      <c r="D232" s="25"/>
      <c r="E232" s="22"/>
      <c r="F232" s="25"/>
      <c r="G232" s="22"/>
      <c r="H232" s="25"/>
      <c r="I232" s="22"/>
      <c r="J232" s="25"/>
      <c r="K232" s="22"/>
      <c r="L232" s="25"/>
      <c r="M232" s="51"/>
      <c r="N232" s="41"/>
    </row>
    <row r="233" spans="1:14" ht="12.75" customHeight="1" x14ac:dyDescent="0.2">
      <c r="A233" s="9" t="s">
        <v>383</v>
      </c>
      <c r="B233" s="12" t="s">
        <v>384</v>
      </c>
      <c r="C233" s="22"/>
      <c r="D233" s="25"/>
      <c r="E233" s="22"/>
      <c r="F233" s="25"/>
      <c r="G233" s="22"/>
      <c r="H233" s="25"/>
      <c r="I233" s="22"/>
      <c r="J233" s="25"/>
      <c r="K233" s="22"/>
      <c r="L233" s="25"/>
      <c r="M233" s="51"/>
      <c r="N233" s="41"/>
    </row>
    <row r="234" spans="1:14" ht="12.75" customHeight="1" x14ac:dyDescent="0.2">
      <c r="A234" s="9" t="s">
        <v>385</v>
      </c>
      <c r="B234" s="12" t="s">
        <v>386</v>
      </c>
      <c r="C234" s="22"/>
      <c r="D234" s="25"/>
      <c r="E234" s="22"/>
      <c r="F234" s="25"/>
      <c r="G234" s="22"/>
      <c r="H234" s="25"/>
      <c r="I234" s="22"/>
      <c r="J234" s="25"/>
      <c r="K234" s="22"/>
      <c r="L234" s="25"/>
      <c r="M234" s="51"/>
      <c r="N234" s="41"/>
    </row>
    <row r="235" spans="1:14" ht="12.75" customHeight="1" x14ac:dyDescent="0.2">
      <c r="A235" s="9" t="s">
        <v>387</v>
      </c>
      <c r="B235" s="12" t="s">
        <v>388</v>
      </c>
      <c r="C235" s="22"/>
      <c r="D235" s="25"/>
      <c r="E235" s="22"/>
      <c r="F235" s="25"/>
      <c r="G235" s="22"/>
      <c r="H235" s="25"/>
      <c r="I235" s="22"/>
      <c r="J235" s="25"/>
      <c r="K235" s="22"/>
      <c r="L235" s="25"/>
      <c r="M235" s="51"/>
      <c r="N235" s="41"/>
    </row>
    <row r="236" spans="1:14" ht="12.75" customHeight="1" x14ac:dyDescent="0.2">
      <c r="A236" s="9" t="s">
        <v>389</v>
      </c>
      <c r="B236" s="12" t="s">
        <v>67</v>
      </c>
      <c r="C236" s="22"/>
      <c r="D236" s="25"/>
      <c r="E236" s="22"/>
      <c r="F236" s="25"/>
      <c r="G236" s="22"/>
      <c r="H236" s="25"/>
      <c r="I236" s="22"/>
      <c r="J236" s="25"/>
      <c r="K236" s="22"/>
      <c r="L236" s="25"/>
      <c r="M236" s="51"/>
      <c r="N236" s="41"/>
    </row>
    <row r="237" spans="1:14" ht="12.75" customHeight="1" x14ac:dyDescent="0.2">
      <c r="A237" s="9" t="s">
        <v>390</v>
      </c>
      <c r="B237" s="12" t="s">
        <v>391</v>
      </c>
      <c r="C237" s="22"/>
      <c r="D237" s="25"/>
      <c r="E237" s="22"/>
      <c r="F237" s="25"/>
      <c r="G237" s="22"/>
      <c r="H237" s="25"/>
      <c r="I237" s="22"/>
      <c r="J237" s="25"/>
      <c r="K237" s="22"/>
      <c r="L237" s="25"/>
      <c r="M237" s="51"/>
      <c r="N237" s="41"/>
    </row>
    <row r="238" spans="1:14" ht="12.75" customHeight="1" x14ac:dyDescent="0.2">
      <c r="A238" s="9" t="s">
        <v>392</v>
      </c>
      <c r="B238" s="12" t="s">
        <v>393</v>
      </c>
      <c r="C238" s="22"/>
      <c r="D238" s="25"/>
      <c r="E238" s="22"/>
      <c r="F238" s="25"/>
      <c r="G238" s="22"/>
      <c r="H238" s="25"/>
      <c r="I238" s="22"/>
      <c r="J238" s="25"/>
      <c r="K238" s="22"/>
      <c r="L238" s="25"/>
      <c r="M238" s="51"/>
      <c r="N238" s="41"/>
    </row>
    <row r="239" spans="1:14" ht="12.75" customHeight="1" x14ac:dyDescent="0.2">
      <c r="A239" s="9" t="s">
        <v>394</v>
      </c>
      <c r="B239" s="12" t="s">
        <v>376</v>
      </c>
      <c r="C239" s="22"/>
      <c r="D239" s="25"/>
      <c r="E239" s="22"/>
      <c r="F239" s="25"/>
      <c r="G239" s="22"/>
      <c r="H239" s="25"/>
      <c r="I239" s="22"/>
      <c r="J239" s="25"/>
      <c r="K239" s="22"/>
      <c r="L239" s="25"/>
      <c r="M239" s="51"/>
      <c r="N239" s="41"/>
    </row>
    <row r="240" spans="1:14" ht="12.75" customHeight="1" x14ac:dyDescent="0.2">
      <c r="A240" s="9" t="s">
        <v>395</v>
      </c>
      <c r="B240" s="12" t="s">
        <v>396</v>
      </c>
      <c r="C240" s="22"/>
      <c r="D240" s="25"/>
      <c r="E240" s="22"/>
      <c r="F240" s="25"/>
      <c r="G240" s="22"/>
      <c r="H240" s="25"/>
      <c r="I240" s="22"/>
      <c r="J240" s="25"/>
      <c r="K240" s="22"/>
      <c r="L240" s="25"/>
      <c r="M240" s="51"/>
      <c r="N240" s="41"/>
    </row>
    <row r="241" spans="1:14" ht="12.75" customHeight="1" x14ac:dyDescent="0.2">
      <c r="A241" s="9" t="s">
        <v>397</v>
      </c>
      <c r="B241" s="12" t="s">
        <v>398</v>
      </c>
      <c r="C241" s="22"/>
      <c r="D241" s="25"/>
      <c r="E241" s="22"/>
      <c r="F241" s="25"/>
      <c r="G241" s="22"/>
      <c r="H241" s="25"/>
      <c r="I241" s="22"/>
      <c r="J241" s="25"/>
      <c r="K241" s="22"/>
      <c r="L241" s="25"/>
      <c r="M241" s="51"/>
      <c r="N241" s="41"/>
    </row>
    <row r="242" spans="1:14" ht="12.75" customHeight="1" x14ac:dyDescent="0.2">
      <c r="A242" s="9" t="s">
        <v>399</v>
      </c>
      <c r="B242" s="12" t="s">
        <v>400</v>
      </c>
      <c r="C242" s="22"/>
      <c r="D242" s="25"/>
      <c r="E242" s="22"/>
      <c r="F242" s="25"/>
      <c r="G242" s="22"/>
      <c r="H242" s="25"/>
      <c r="I242" s="22"/>
      <c r="J242" s="25"/>
      <c r="K242" s="22"/>
      <c r="L242" s="25"/>
      <c r="M242" s="51"/>
      <c r="N242" s="41"/>
    </row>
    <row r="243" spans="1:14" ht="12.75" customHeight="1" x14ac:dyDescent="0.2">
      <c r="A243" s="9" t="s">
        <v>401</v>
      </c>
      <c r="B243" s="12" t="s">
        <v>402</v>
      </c>
      <c r="C243" s="22"/>
      <c r="D243" s="25"/>
      <c r="E243" s="22"/>
      <c r="F243" s="25"/>
      <c r="G243" s="22"/>
      <c r="H243" s="25"/>
      <c r="I243" s="22"/>
      <c r="J243" s="25"/>
      <c r="K243" s="22"/>
      <c r="L243" s="25"/>
      <c r="M243" s="51"/>
      <c r="N243" s="41"/>
    </row>
    <row r="244" spans="1:14" ht="12.75" customHeight="1" x14ac:dyDescent="0.2">
      <c r="A244" s="10" t="s">
        <v>403</v>
      </c>
      <c r="B244" s="13" t="s">
        <v>404</v>
      </c>
      <c r="C244" s="14">
        <f>SUM(C245:C248)</f>
        <v>0</v>
      </c>
      <c r="D244" s="14">
        <f t="shared" ref="D244:N244" si="16">SUM(D245:D248)</f>
        <v>0</v>
      </c>
      <c r="E244" s="14">
        <f t="shared" si="16"/>
        <v>0</v>
      </c>
      <c r="F244" s="14">
        <f t="shared" si="16"/>
        <v>0</v>
      </c>
      <c r="G244" s="14">
        <f t="shared" si="16"/>
        <v>0</v>
      </c>
      <c r="H244" s="14">
        <f t="shared" si="16"/>
        <v>0</v>
      </c>
      <c r="I244" s="14">
        <f t="shared" si="16"/>
        <v>0</v>
      </c>
      <c r="J244" s="14">
        <f t="shared" si="16"/>
        <v>0</v>
      </c>
      <c r="K244" s="14">
        <f t="shared" si="16"/>
        <v>0</v>
      </c>
      <c r="L244" s="14">
        <f t="shared" si="16"/>
        <v>0</v>
      </c>
      <c r="M244" s="14">
        <f t="shared" si="16"/>
        <v>0</v>
      </c>
      <c r="N244" s="14">
        <f t="shared" si="16"/>
        <v>0</v>
      </c>
    </row>
    <row r="245" spans="1:14" ht="12.75" customHeight="1" x14ac:dyDescent="0.2">
      <c r="A245" s="9" t="s">
        <v>405</v>
      </c>
      <c r="B245" s="12" t="s">
        <v>406</v>
      </c>
      <c r="C245" s="22"/>
      <c r="D245" s="25"/>
      <c r="E245" s="22"/>
      <c r="F245" s="25"/>
      <c r="G245" s="22"/>
      <c r="H245" s="25"/>
      <c r="I245" s="22"/>
      <c r="J245" s="25"/>
      <c r="K245" s="22"/>
      <c r="L245" s="25"/>
      <c r="M245" s="51"/>
      <c r="N245" s="41"/>
    </row>
    <row r="246" spans="1:14" ht="12.75" customHeight="1" x14ac:dyDescent="0.2">
      <c r="A246" s="9" t="s">
        <v>407</v>
      </c>
      <c r="B246" s="12" t="s">
        <v>406</v>
      </c>
      <c r="C246" s="22"/>
      <c r="D246" s="25"/>
      <c r="E246" s="22"/>
      <c r="F246" s="25"/>
      <c r="G246" s="22"/>
      <c r="H246" s="25"/>
      <c r="I246" s="22"/>
      <c r="J246" s="25"/>
      <c r="K246" s="22"/>
      <c r="L246" s="25"/>
      <c r="M246" s="51"/>
      <c r="N246" s="41"/>
    </row>
    <row r="247" spans="1:14" ht="12.75" customHeight="1" x14ac:dyDescent="0.2">
      <c r="A247" s="9" t="s">
        <v>408</v>
      </c>
      <c r="B247" s="12" t="s">
        <v>409</v>
      </c>
      <c r="C247" s="22"/>
      <c r="D247" s="25"/>
      <c r="E247" s="22"/>
      <c r="F247" s="25"/>
      <c r="G247" s="22"/>
      <c r="H247" s="25"/>
      <c r="I247" s="22"/>
      <c r="J247" s="25"/>
      <c r="K247" s="22"/>
      <c r="L247" s="25"/>
      <c r="M247" s="51"/>
      <c r="N247" s="41"/>
    </row>
    <row r="248" spans="1:14" ht="12.75" customHeight="1" x14ac:dyDescent="0.2">
      <c r="A248" s="9" t="s">
        <v>410</v>
      </c>
      <c r="B248" s="12" t="s">
        <v>411</v>
      </c>
      <c r="C248" s="22"/>
      <c r="D248" s="25"/>
      <c r="E248" s="22"/>
      <c r="F248" s="25"/>
      <c r="G248" s="22"/>
      <c r="H248" s="25"/>
      <c r="I248" s="22"/>
      <c r="J248" s="25"/>
      <c r="K248" s="22"/>
      <c r="L248" s="25"/>
      <c r="M248" s="51"/>
      <c r="N248" s="41"/>
    </row>
    <row r="249" spans="1:14" ht="12.75" customHeight="1" x14ac:dyDescent="0.2">
      <c r="A249" s="10" t="s">
        <v>412</v>
      </c>
      <c r="B249" s="13" t="s">
        <v>413</v>
      </c>
      <c r="C249" s="14">
        <f>SUM(C250:C264)</f>
        <v>0</v>
      </c>
      <c r="D249" s="14">
        <f t="shared" ref="D249:N249" si="17">SUM(D250:D264)</f>
        <v>0</v>
      </c>
      <c r="E249" s="14">
        <f t="shared" si="17"/>
        <v>952714</v>
      </c>
      <c r="F249" s="14">
        <f t="shared" si="17"/>
        <v>465576</v>
      </c>
      <c r="G249" s="14">
        <f t="shared" si="17"/>
        <v>1023586</v>
      </c>
      <c r="H249" s="14">
        <f t="shared" si="17"/>
        <v>6990</v>
      </c>
      <c r="I249" s="14">
        <f t="shared" si="17"/>
        <v>0</v>
      </c>
      <c r="J249" s="14">
        <f t="shared" si="17"/>
        <v>11290</v>
      </c>
      <c r="K249" s="14">
        <f t="shared" si="17"/>
        <v>1788423</v>
      </c>
      <c r="L249" s="14">
        <f t="shared" si="17"/>
        <v>0</v>
      </c>
      <c r="M249" s="14">
        <f t="shared" si="17"/>
        <v>0</v>
      </c>
      <c r="N249" s="14">
        <f t="shared" si="17"/>
        <v>10152097</v>
      </c>
    </row>
    <row r="250" spans="1:14" ht="12.75" customHeight="1" x14ac:dyDescent="0.2">
      <c r="A250" s="9" t="s">
        <v>414</v>
      </c>
      <c r="B250" s="12" t="s">
        <v>415</v>
      </c>
      <c r="C250" s="22"/>
      <c r="D250" s="25"/>
      <c r="E250" s="22"/>
      <c r="F250" s="25"/>
      <c r="G250" s="22"/>
      <c r="H250" s="25"/>
      <c r="I250" s="22"/>
      <c r="J250" s="25"/>
      <c r="K250" s="22"/>
      <c r="L250" s="25"/>
      <c r="M250" s="51"/>
      <c r="N250" s="41"/>
    </row>
    <row r="251" spans="1:14" ht="12.75" customHeight="1" x14ac:dyDescent="0.2">
      <c r="A251" s="9" t="s">
        <v>416</v>
      </c>
      <c r="B251" s="12" t="s">
        <v>417</v>
      </c>
      <c r="C251" s="22"/>
      <c r="D251" s="25"/>
      <c r="E251" s="22"/>
      <c r="F251" s="25"/>
      <c r="G251" s="22"/>
      <c r="H251" s="25"/>
      <c r="I251" s="22"/>
      <c r="J251" s="25"/>
      <c r="K251" s="22"/>
      <c r="L251" s="25"/>
      <c r="M251" s="51"/>
      <c r="N251" s="41"/>
    </row>
    <row r="252" spans="1:14" ht="12.75" customHeight="1" x14ac:dyDescent="0.2">
      <c r="A252" s="9" t="s">
        <v>418</v>
      </c>
      <c r="B252" s="12" t="s">
        <v>419</v>
      </c>
      <c r="C252" s="22"/>
      <c r="D252" s="25"/>
      <c r="E252" s="22"/>
      <c r="F252" s="25"/>
      <c r="G252" s="22"/>
      <c r="H252" s="25"/>
      <c r="I252" s="22"/>
      <c r="J252" s="25"/>
      <c r="K252" s="22"/>
      <c r="L252" s="25"/>
      <c r="M252" s="51"/>
      <c r="N252" s="41"/>
    </row>
    <row r="253" spans="1:14" ht="12.75" customHeight="1" x14ac:dyDescent="0.2">
      <c r="A253" s="9" t="s">
        <v>420</v>
      </c>
      <c r="B253" s="12" t="s">
        <v>421</v>
      </c>
      <c r="C253" s="22"/>
      <c r="D253" s="25"/>
      <c r="E253" s="22"/>
      <c r="F253" s="25"/>
      <c r="G253" s="22"/>
      <c r="H253" s="25"/>
      <c r="I253" s="22"/>
      <c r="J253" s="25"/>
      <c r="K253" s="22"/>
      <c r="L253" s="25"/>
      <c r="M253" s="51"/>
      <c r="N253" s="41"/>
    </row>
    <row r="254" spans="1:14" ht="12.75" customHeight="1" x14ac:dyDescent="0.2">
      <c r="A254" s="9" t="s">
        <v>422</v>
      </c>
      <c r="B254" s="12" t="s">
        <v>423</v>
      </c>
      <c r="C254" s="22"/>
      <c r="D254" s="25"/>
      <c r="E254" s="22"/>
      <c r="F254" s="25"/>
      <c r="G254" s="22"/>
      <c r="H254" s="25"/>
      <c r="I254" s="22"/>
      <c r="J254" s="25"/>
      <c r="K254" s="22"/>
      <c r="L254" s="25"/>
      <c r="M254" s="51"/>
      <c r="N254" s="41"/>
    </row>
    <row r="255" spans="1:14" ht="12.75" customHeight="1" x14ac:dyDescent="0.2">
      <c r="A255" s="9" t="s">
        <v>424</v>
      </c>
      <c r="B255" s="12" t="s">
        <v>425</v>
      </c>
      <c r="C255" s="22"/>
      <c r="D255" s="25"/>
      <c r="E255" s="22"/>
      <c r="F255" s="25"/>
      <c r="G255" s="22">
        <v>123455</v>
      </c>
      <c r="H255" s="25"/>
      <c r="I255" s="22"/>
      <c r="J255" s="25"/>
      <c r="K255" s="22"/>
      <c r="L255" s="25"/>
      <c r="M255" s="51"/>
      <c r="N255" s="41"/>
    </row>
    <row r="256" spans="1:14" ht="12.75" customHeight="1" x14ac:dyDescent="0.2">
      <c r="A256" s="9" t="s">
        <v>426</v>
      </c>
      <c r="B256" s="12" t="s">
        <v>427</v>
      </c>
      <c r="C256" s="22"/>
      <c r="D256" s="25"/>
      <c r="E256" s="22"/>
      <c r="F256" s="25"/>
      <c r="G256" s="22"/>
      <c r="H256" s="25"/>
      <c r="I256" s="22"/>
      <c r="J256" s="25"/>
      <c r="K256" s="22"/>
      <c r="L256" s="25"/>
      <c r="M256" s="51"/>
      <c r="N256" s="41"/>
    </row>
    <row r="257" spans="1:14" ht="12.75" customHeight="1" x14ac:dyDescent="0.2">
      <c r="A257" s="9" t="s">
        <v>428</v>
      </c>
      <c r="B257" s="12" t="s">
        <v>2</v>
      </c>
      <c r="C257" s="22"/>
      <c r="D257" s="25"/>
      <c r="E257" s="22">
        <v>952714</v>
      </c>
      <c r="F257" s="25"/>
      <c r="G257" s="22">
        <v>531395</v>
      </c>
      <c r="H257" s="25">
        <v>6990</v>
      </c>
      <c r="I257" s="22"/>
      <c r="J257" s="25">
        <v>11290</v>
      </c>
      <c r="K257" s="22"/>
      <c r="L257" s="25"/>
      <c r="M257" s="51"/>
      <c r="N257" s="41">
        <v>10043318</v>
      </c>
    </row>
    <row r="258" spans="1:14" ht="12.75" customHeight="1" x14ac:dyDescent="0.2">
      <c r="A258" s="9" t="s">
        <v>429</v>
      </c>
      <c r="B258" s="12" t="s">
        <v>430</v>
      </c>
      <c r="C258" s="22"/>
      <c r="D258" s="25"/>
      <c r="E258" s="22"/>
      <c r="F258" s="25"/>
      <c r="G258" s="22"/>
      <c r="H258" s="25"/>
      <c r="I258" s="22"/>
      <c r="J258" s="25"/>
      <c r="K258" s="22"/>
      <c r="L258" s="25"/>
      <c r="M258" s="51"/>
      <c r="N258" s="41"/>
    </row>
    <row r="259" spans="1:14" ht="12.75" customHeight="1" x14ac:dyDescent="0.2">
      <c r="A259" s="9" t="s">
        <v>431</v>
      </c>
      <c r="B259" s="12" t="s">
        <v>432</v>
      </c>
      <c r="C259" s="22"/>
      <c r="D259" s="25"/>
      <c r="E259" s="22"/>
      <c r="F259" s="25">
        <v>465576</v>
      </c>
      <c r="G259" s="22">
        <v>368736</v>
      </c>
      <c r="H259" s="25"/>
      <c r="I259" s="22"/>
      <c r="J259" s="25"/>
      <c r="K259" s="22">
        <v>1788423</v>
      </c>
      <c r="L259" s="25"/>
      <c r="M259" s="51"/>
      <c r="N259" s="41">
        <v>108779</v>
      </c>
    </row>
    <row r="260" spans="1:14" ht="12.75" customHeight="1" x14ac:dyDescent="0.2">
      <c r="A260" s="9" t="s">
        <v>433</v>
      </c>
      <c r="B260" s="12" t="s">
        <v>434</v>
      </c>
      <c r="C260" s="22"/>
      <c r="D260" s="25"/>
      <c r="E260" s="22"/>
      <c r="F260" s="25"/>
      <c r="G260" s="22"/>
      <c r="H260" s="25"/>
      <c r="I260" s="22"/>
      <c r="J260" s="25"/>
      <c r="K260" s="22"/>
      <c r="L260" s="25"/>
      <c r="M260" s="51"/>
      <c r="N260" s="41"/>
    </row>
    <row r="261" spans="1:14" ht="12.75" customHeight="1" x14ac:dyDescent="0.2">
      <c r="A261" s="9" t="s">
        <v>435</v>
      </c>
      <c r="B261" s="12" t="s">
        <v>436</v>
      </c>
      <c r="C261" s="22"/>
      <c r="D261" s="25"/>
      <c r="E261" s="22"/>
      <c r="F261" s="25"/>
      <c r="G261" s="22"/>
      <c r="H261" s="25"/>
      <c r="I261" s="22"/>
      <c r="J261" s="25"/>
      <c r="K261" s="22"/>
      <c r="L261" s="25"/>
      <c r="M261" s="51"/>
      <c r="N261" s="41"/>
    </row>
    <row r="262" spans="1:14" ht="12.75" customHeight="1" x14ac:dyDescent="0.2">
      <c r="A262" s="9" t="s">
        <v>437</v>
      </c>
      <c r="B262" s="12" t="s">
        <v>438</v>
      </c>
      <c r="C262" s="22"/>
      <c r="D262" s="25"/>
      <c r="E262" s="22"/>
      <c r="F262" s="25"/>
      <c r="G262" s="22"/>
      <c r="H262" s="25"/>
      <c r="I262" s="22"/>
      <c r="J262" s="25"/>
      <c r="K262" s="22"/>
      <c r="L262" s="25"/>
      <c r="M262" s="51"/>
      <c r="N262" s="41"/>
    </row>
    <row r="263" spans="1:14" ht="12.75" customHeight="1" x14ac:dyDescent="0.2">
      <c r="A263" s="9" t="s">
        <v>439</v>
      </c>
      <c r="B263" s="12" t="s">
        <v>440</v>
      </c>
      <c r="C263" s="22"/>
      <c r="D263" s="25"/>
      <c r="E263" s="22"/>
      <c r="F263" s="25"/>
      <c r="G263" s="22"/>
      <c r="H263" s="25"/>
      <c r="I263" s="22"/>
      <c r="J263" s="25"/>
      <c r="K263" s="22"/>
      <c r="L263" s="25"/>
      <c r="M263" s="51"/>
      <c r="N263" s="41"/>
    </row>
    <row r="264" spans="1:14" ht="12.75" customHeight="1" x14ac:dyDescent="0.2">
      <c r="A264" s="9" t="s">
        <v>441</v>
      </c>
      <c r="B264" s="12" t="s">
        <v>442</v>
      </c>
      <c r="C264" s="22"/>
      <c r="D264" s="25"/>
      <c r="E264" s="22"/>
      <c r="F264" s="25"/>
      <c r="G264" s="22"/>
      <c r="H264" s="25"/>
      <c r="I264" s="22"/>
      <c r="J264" s="25"/>
      <c r="K264" s="22"/>
      <c r="L264" s="25"/>
      <c r="M264" s="51"/>
      <c r="N264" s="41"/>
    </row>
    <row r="265" spans="1:14" ht="12.75" customHeight="1" x14ac:dyDescent="0.2">
      <c r="A265" s="10" t="s">
        <v>443</v>
      </c>
      <c r="B265" s="13" t="s">
        <v>444</v>
      </c>
      <c r="C265" s="14">
        <f>SUM(C266:C284)</f>
        <v>0</v>
      </c>
      <c r="D265" s="14">
        <f t="shared" ref="D265:N265" si="18">SUM(D266:D284)</f>
        <v>0</v>
      </c>
      <c r="E265" s="14">
        <f t="shared" si="18"/>
        <v>0</v>
      </c>
      <c r="F265" s="14">
        <f t="shared" si="18"/>
        <v>0</v>
      </c>
      <c r="G265" s="14">
        <f t="shared" si="18"/>
        <v>0</v>
      </c>
      <c r="H265" s="14">
        <f t="shared" si="18"/>
        <v>0</v>
      </c>
      <c r="I265" s="14">
        <f t="shared" si="18"/>
        <v>0</v>
      </c>
      <c r="J265" s="14">
        <f t="shared" si="18"/>
        <v>0</v>
      </c>
      <c r="K265" s="14">
        <f t="shared" si="18"/>
        <v>0</v>
      </c>
      <c r="L265" s="14">
        <f t="shared" si="18"/>
        <v>0</v>
      </c>
      <c r="M265" s="14">
        <f t="shared" si="18"/>
        <v>0</v>
      </c>
      <c r="N265" s="14">
        <f t="shared" si="18"/>
        <v>0</v>
      </c>
    </row>
    <row r="266" spans="1:14" ht="12.75" customHeight="1" x14ac:dyDescent="0.2">
      <c r="A266" s="9" t="s">
        <v>445</v>
      </c>
      <c r="B266" s="12" t="s">
        <v>446</v>
      </c>
      <c r="C266" s="22"/>
      <c r="D266" s="25"/>
      <c r="E266" s="22"/>
      <c r="F266" s="25"/>
      <c r="G266" s="22"/>
      <c r="H266" s="25"/>
      <c r="I266" s="22"/>
      <c r="J266" s="25"/>
      <c r="K266" s="22"/>
      <c r="L266" s="25"/>
      <c r="M266" s="51"/>
      <c r="N266" s="41"/>
    </row>
    <row r="267" spans="1:14" ht="12.75" customHeight="1" x14ac:dyDescent="0.2">
      <c r="A267" s="9" t="s">
        <v>447</v>
      </c>
      <c r="B267" s="12" t="s">
        <v>448</v>
      </c>
      <c r="C267" s="22"/>
      <c r="D267" s="25"/>
      <c r="E267" s="22"/>
      <c r="F267" s="25"/>
      <c r="G267" s="22"/>
      <c r="H267" s="25"/>
      <c r="I267" s="22"/>
      <c r="J267" s="25"/>
      <c r="K267" s="22"/>
      <c r="L267" s="25"/>
      <c r="M267" s="51"/>
      <c r="N267" s="41"/>
    </row>
    <row r="268" spans="1:14" ht="12.75" customHeight="1" x14ac:dyDescent="0.2">
      <c r="A268" s="9" t="s">
        <v>449</v>
      </c>
      <c r="B268" s="12" t="s">
        <v>450</v>
      </c>
      <c r="C268" s="22"/>
      <c r="D268" s="25"/>
      <c r="E268" s="22"/>
      <c r="F268" s="25"/>
      <c r="G268" s="22"/>
      <c r="H268" s="25"/>
      <c r="I268" s="22"/>
      <c r="J268" s="25"/>
      <c r="K268" s="22"/>
      <c r="L268" s="25"/>
      <c r="M268" s="51"/>
      <c r="N268" s="41"/>
    </row>
    <row r="269" spans="1:14" ht="12.75" customHeight="1" x14ac:dyDescent="0.2">
      <c r="A269" s="9" t="s">
        <v>451</v>
      </c>
      <c r="B269" s="12" t="s">
        <v>452</v>
      </c>
      <c r="C269" s="22"/>
      <c r="D269" s="25"/>
      <c r="E269" s="22"/>
      <c r="F269" s="25"/>
      <c r="G269" s="22"/>
      <c r="H269" s="25"/>
      <c r="I269" s="22"/>
      <c r="J269" s="25"/>
      <c r="K269" s="22"/>
      <c r="L269" s="25"/>
      <c r="M269" s="51"/>
      <c r="N269" s="41"/>
    </row>
    <row r="270" spans="1:14" ht="12.75" customHeight="1" x14ac:dyDescent="0.2">
      <c r="A270" s="9" t="s">
        <v>453</v>
      </c>
      <c r="B270" s="12" t="s">
        <v>454</v>
      </c>
      <c r="C270" s="22"/>
      <c r="D270" s="25"/>
      <c r="E270" s="22"/>
      <c r="F270" s="25"/>
      <c r="G270" s="22"/>
      <c r="H270" s="25"/>
      <c r="I270" s="22"/>
      <c r="J270" s="25"/>
      <c r="K270" s="22"/>
      <c r="L270" s="25"/>
      <c r="M270" s="51"/>
      <c r="N270" s="41"/>
    </row>
    <row r="271" spans="1:14" ht="12.75" customHeight="1" x14ac:dyDescent="0.2">
      <c r="A271" s="9" t="s">
        <v>455</v>
      </c>
      <c r="B271" s="12" t="s">
        <v>456</v>
      </c>
      <c r="C271" s="22"/>
      <c r="D271" s="25"/>
      <c r="E271" s="22"/>
      <c r="F271" s="25"/>
      <c r="G271" s="22"/>
      <c r="H271" s="25"/>
      <c r="I271" s="22"/>
      <c r="J271" s="25"/>
      <c r="K271" s="22"/>
      <c r="L271" s="25"/>
      <c r="M271" s="51"/>
      <c r="N271" s="41"/>
    </row>
    <row r="272" spans="1:14" ht="12.75" customHeight="1" x14ac:dyDescent="0.2">
      <c r="A272" s="9" t="s">
        <v>457</v>
      </c>
      <c r="B272" s="12" t="s">
        <v>448</v>
      </c>
      <c r="C272" s="22"/>
      <c r="D272" s="25"/>
      <c r="E272" s="22"/>
      <c r="F272" s="25"/>
      <c r="G272" s="22"/>
      <c r="H272" s="25"/>
      <c r="I272" s="22"/>
      <c r="J272" s="25"/>
      <c r="K272" s="22"/>
      <c r="L272" s="25"/>
      <c r="M272" s="51"/>
      <c r="N272" s="41"/>
    </row>
    <row r="273" spans="1:14" ht="12.75" customHeight="1" x14ac:dyDescent="0.2">
      <c r="A273" s="9" t="s">
        <v>458</v>
      </c>
      <c r="B273" s="12" t="s">
        <v>450</v>
      </c>
      <c r="C273" s="22"/>
      <c r="D273" s="25"/>
      <c r="E273" s="22"/>
      <c r="F273" s="25"/>
      <c r="G273" s="22"/>
      <c r="H273" s="25"/>
      <c r="I273" s="22"/>
      <c r="J273" s="25"/>
      <c r="K273" s="22"/>
      <c r="L273" s="25"/>
      <c r="M273" s="51"/>
      <c r="N273" s="41"/>
    </row>
    <row r="274" spans="1:14" ht="12.75" customHeight="1" x14ac:dyDescent="0.2">
      <c r="A274" s="9" t="s">
        <v>459</v>
      </c>
      <c r="B274" s="12" t="s">
        <v>415</v>
      </c>
      <c r="C274" s="22"/>
      <c r="D274" s="25"/>
      <c r="E274" s="22"/>
      <c r="F274" s="25"/>
      <c r="G274" s="22"/>
      <c r="H274" s="25"/>
      <c r="I274" s="22"/>
      <c r="J274" s="25"/>
      <c r="K274" s="22"/>
      <c r="L274" s="25"/>
      <c r="M274" s="51"/>
      <c r="N274" s="41"/>
    </row>
    <row r="275" spans="1:14" ht="12.75" customHeight="1" x14ac:dyDescent="0.2">
      <c r="A275" s="9" t="s">
        <v>460</v>
      </c>
      <c r="B275" s="12" t="s">
        <v>68</v>
      </c>
      <c r="C275" s="22"/>
      <c r="D275" s="25"/>
      <c r="E275" s="22"/>
      <c r="F275" s="25"/>
      <c r="G275" s="22"/>
      <c r="H275" s="25"/>
      <c r="I275" s="22"/>
      <c r="J275" s="25"/>
      <c r="K275" s="22"/>
      <c r="L275" s="25"/>
      <c r="M275" s="51"/>
      <c r="N275" s="41"/>
    </row>
    <row r="276" spans="1:14" ht="12.75" customHeight="1" x14ac:dyDescent="0.2">
      <c r="A276" s="9" t="s">
        <v>461</v>
      </c>
      <c r="B276" s="12" t="s">
        <v>462</v>
      </c>
      <c r="C276" s="22"/>
      <c r="D276" s="25"/>
      <c r="E276" s="22"/>
      <c r="F276" s="25"/>
      <c r="G276" s="22"/>
      <c r="H276" s="25"/>
      <c r="I276" s="22"/>
      <c r="J276" s="25"/>
      <c r="K276" s="22"/>
      <c r="L276" s="25"/>
      <c r="M276" s="51"/>
      <c r="N276" s="41"/>
    </row>
    <row r="277" spans="1:14" ht="12.75" customHeight="1" x14ac:dyDescent="0.2">
      <c r="A277" s="9" t="s">
        <v>463</v>
      </c>
      <c r="B277" s="12" t="s">
        <v>464</v>
      </c>
      <c r="C277" s="22"/>
      <c r="D277" s="25"/>
      <c r="E277" s="22"/>
      <c r="F277" s="25"/>
      <c r="G277" s="22"/>
      <c r="H277" s="25"/>
      <c r="I277" s="22"/>
      <c r="J277" s="25"/>
      <c r="K277" s="22"/>
      <c r="L277" s="25"/>
      <c r="M277" s="51"/>
      <c r="N277" s="41"/>
    </row>
    <row r="278" spans="1:14" ht="12.75" customHeight="1" x14ac:dyDescent="0.2">
      <c r="A278" s="9" t="s">
        <v>465</v>
      </c>
      <c r="B278" s="12" t="s">
        <v>419</v>
      </c>
      <c r="C278" s="22"/>
      <c r="D278" s="25"/>
      <c r="E278" s="22"/>
      <c r="F278" s="25"/>
      <c r="G278" s="22"/>
      <c r="H278" s="25"/>
      <c r="I278" s="22"/>
      <c r="J278" s="25"/>
      <c r="K278" s="22"/>
      <c r="L278" s="25"/>
      <c r="M278" s="51"/>
      <c r="N278" s="41"/>
    </row>
    <row r="279" spans="1:14" ht="12.75" customHeight="1" x14ac:dyDescent="0.2">
      <c r="A279" s="9" t="s">
        <v>466</v>
      </c>
      <c r="B279" s="12" t="s">
        <v>467</v>
      </c>
      <c r="C279" s="22"/>
      <c r="D279" s="25"/>
      <c r="E279" s="22"/>
      <c r="F279" s="25"/>
      <c r="G279" s="22"/>
      <c r="H279" s="25"/>
      <c r="I279" s="22"/>
      <c r="J279" s="25"/>
      <c r="K279" s="22"/>
      <c r="L279" s="25"/>
      <c r="M279" s="51"/>
      <c r="N279" s="41"/>
    </row>
    <row r="280" spans="1:14" ht="12.75" customHeight="1" x14ac:dyDescent="0.2">
      <c r="A280" s="9" t="s">
        <v>468</v>
      </c>
      <c r="B280" s="12" t="s">
        <v>469</v>
      </c>
      <c r="C280" s="22"/>
      <c r="D280" s="25"/>
      <c r="E280" s="22"/>
      <c r="F280" s="25"/>
      <c r="G280" s="22"/>
      <c r="H280" s="25"/>
      <c r="I280" s="22"/>
      <c r="J280" s="25"/>
      <c r="K280" s="22"/>
      <c r="L280" s="25"/>
      <c r="M280" s="51"/>
      <c r="N280" s="41"/>
    </row>
    <row r="281" spans="1:14" ht="12.75" customHeight="1" x14ac:dyDescent="0.2">
      <c r="A281" s="9" t="s">
        <v>470</v>
      </c>
      <c r="B281" s="12" t="s">
        <v>471</v>
      </c>
      <c r="C281" s="22"/>
      <c r="D281" s="25"/>
      <c r="E281" s="22"/>
      <c r="F281" s="25"/>
      <c r="G281" s="22"/>
      <c r="H281" s="25"/>
      <c r="I281" s="22"/>
      <c r="J281" s="25"/>
      <c r="K281" s="22"/>
      <c r="L281" s="25"/>
      <c r="M281" s="51"/>
      <c r="N281" s="41"/>
    </row>
    <row r="282" spans="1:14" ht="12.75" customHeight="1" x14ac:dyDescent="0.2">
      <c r="A282" s="9" t="s">
        <v>472</v>
      </c>
      <c r="B282" s="12" t="s">
        <v>448</v>
      </c>
      <c r="C282" s="22"/>
      <c r="D282" s="25"/>
      <c r="E282" s="22"/>
      <c r="F282" s="25"/>
      <c r="G282" s="22"/>
      <c r="H282" s="25"/>
      <c r="I282" s="22"/>
      <c r="J282" s="25"/>
      <c r="K282" s="22"/>
      <c r="L282" s="25"/>
      <c r="M282" s="51"/>
      <c r="N282" s="41"/>
    </row>
    <row r="283" spans="1:14" ht="12.75" customHeight="1" x14ac:dyDescent="0.2">
      <c r="A283" s="9" t="s">
        <v>473</v>
      </c>
      <c r="B283" s="12" t="s">
        <v>450</v>
      </c>
      <c r="C283" s="22"/>
      <c r="D283" s="25"/>
      <c r="E283" s="22"/>
      <c r="F283" s="25"/>
      <c r="G283" s="22"/>
      <c r="H283" s="25"/>
      <c r="I283" s="22"/>
      <c r="J283" s="25"/>
      <c r="K283" s="22"/>
      <c r="L283" s="25"/>
      <c r="M283" s="51"/>
      <c r="N283" s="41"/>
    </row>
    <row r="284" spans="1:14" ht="12.75" customHeight="1" x14ac:dyDescent="0.2">
      <c r="A284" s="9" t="s">
        <v>474</v>
      </c>
      <c r="B284" s="12" t="s">
        <v>475</v>
      </c>
      <c r="C284" s="22"/>
      <c r="D284" s="25"/>
      <c r="E284" s="22"/>
      <c r="F284" s="25"/>
      <c r="G284" s="22"/>
      <c r="H284" s="25"/>
      <c r="I284" s="22"/>
      <c r="J284" s="25"/>
      <c r="K284" s="22"/>
      <c r="L284" s="25"/>
      <c r="M284" s="51"/>
      <c r="N284" s="41"/>
    </row>
    <row r="285" spans="1:14" ht="12.75" customHeight="1" x14ac:dyDescent="0.2">
      <c r="A285" s="10" t="s">
        <v>476</v>
      </c>
      <c r="B285" s="13" t="s">
        <v>477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42"/>
      <c r="N285" s="42"/>
    </row>
    <row r="286" spans="1:14" ht="12.75" customHeight="1" x14ac:dyDescent="0.2">
      <c r="A286" s="10" t="s">
        <v>478</v>
      </c>
      <c r="B286" s="13" t="s">
        <v>479</v>
      </c>
      <c r="C286" s="14">
        <f>SUM(C287:C294)</f>
        <v>0</v>
      </c>
      <c r="D286" s="14">
        <f t="shared" ref="D286:N286" si="19">SUM(D287:D294)</f>
        <v>0</v>
      </c>
      <c r="E286" s="14">
        <f t="shared" si="19"/>
        <v>0</v>
      </c>
      <c r="F286" s="14">
        <f t="shared" si="19"/>
        <v>0</v>
      </c>
      <c r="G286" s="14">
        <f t="shared" si="19"/>
        <v>0</v>
      </c>
      <c r="H286" s="14">
        <f t="shared" si="19"/>
        <v>0</v>
      </c>
      <c r="I286" s="14">
        <f t="shared" si="19"/>
        <v>0</v>
      </c>
      <c r="J286" s="14">
        <f t="shared" si="19"/>
        <v>0</v>
      </c>
      <c r="K286" s="14">
        <f t="shared" si="19"/>
        <v>0</v>
      </c>
      <c r="L286" s="14">
        <f t="shared" si="19"/>
        <v>0</v>
      </c>
      <c r="M286" s="14">
        <f t="shared" si="19"/>
        <v>0</v>
      </c>
      <c r="N286" s="14">
        <f t="shared" si="19"/>
        <v>0</v>
      </c>
    </row>
    <row r="287" spans="1:14" ht="12.75" customHeight="1" x14ac:dyDescent="0.2">
      <c r="A287" s="9" t="s">
        <v>480</v>
      </c>
      <c r="B287" s="12" t="s">
        <v>362</v>
      </c>
      <c r="C287" s="22"/>
      <c r="D287" s="25"/>
      <c r="E287" s="22"/>
      <c r="F287" s="25"/>
      <c r="G287" s="22"/>
      <c r="H287" s="25"/>
      <c r="I287" s="22"/>
      <c r="J287" s="25"/>
      <c r="K287" s="22"/>
      <c r="L287" s="25"/>
      <c r="M287" s="51"/>
      <c r="N287" s="41"/>
    </row>
    <row r="288" spans="1:14" ht="12.75" customHeight="1" x14ac:dyDescent="0.2">
      <c r="A288" s="9" t="s">
        <v>481</v>
      </c>
      <c r="B288" s="12" t="s">
        <v>376</v>
      </c>
      <c r="C288" s="22"/>
      <c r="D288" s="25"/>
      <c r="E288" s="22"/>
      <c r="F288" s="25"/>
      <c r="G288" s="22"/>
      <c r="H288" s="25"/>
      <c r="I288" s="22"/>
      <c r="J288" s="25"/>
      <c r="K288" s="22"/>
      <c r="L288" s="25"/>
      <c r="M288" s="51"/>
      <c r="N288" s="41"/>
    </row>
    <row r="289" spans="1:14" ht="12.75" customHeight="1" x14ac:dyDescent="0.2">
      <c r="A289" s="9" t="s">
        <v>482</v>
      </c>
      <c r="B289" s="12" t="s">
        <v>483</v>
      </c>
      <c r="C289" s="22"/>
      <c r="D289" s="25"/>
      <c r="E289" s="22"/>
      <c r="F289" s="25"/>
      <c r="G289" s="22"/>
      <c r="H289" s="25"/>
      <c r="I289" s="22"/>
      <c r="J289" s="25"/>
      <c r="K289" s="22"/>
      <c r="L289" s="25"/>
      <c r="M289" s="51"/>
      <c r="N289" s="41"/>
    </row>
    <row r="290" spans="1:14" ht="12.75" customHeight="1" x14ac:dyDescent="0.2">
      <c r="A290" s="9" t="s">
        <v>484</v>
      </c>
      <c r="B290" s="12" t="s">
        <v>485</v>
      </c>
      <c r="C290" s="22"/>
      <c r="D290" s="25"/>
      <c r="E290" s="22"/>
      <c r="F290" s="25"/>
      <c r="G290" s="22"/>
      <c r="H290" s="25"/>
      <c r="I290" s="22"/>
      <c r="J290" s="25"/>
      <c r="K290" s="22"/>
      <c r="L290" s="25"/>
      <c r="M290" s="51"/>
      <c r="N290" s="41"/>
    </row>
    <row r="291" spans="1:14" ht="12.75" customHeight="1" x14ac:dyDescent="0.2">
      <c r="A291" s="9" t="s">
        <v>486</v>
      </c>
      <c r="B291" s="12" t="s">
        <v>487</v>
      </c>
      <c r="C291" s="22"/>
      <c r="D291" s="25"/>
      <c r="E291" s="22"/>
      <c r="F291" s="25"/>
      <c r="G291" s="22"/>
      <c r="H291" s="25"/>
      <c r="I291" s="22"/>
      <c r="J291" s="25"/>
      <c r="K291" s="22"/>
      <c r="L291" s="25"/>
      <c r="M291" s="51"/>
      <c r="N291" s="41"/>
    </row>
    <row r="292" spans="1:14" ht="12.75" customHeight="1" x14ac:dyDescent="0.2">
      <c r="A292" s="9" t="s">
        <v>488</v>
      </c>
      <c r="B292" s="12" t="s">
        <v>489</v>
      </c>
      <c r="C292" s="22"/>
      <c r="D292" s="25"/>
      <c r="E292" s="22"/>
      <c r="F292" s="25"/>
      <c r="G292" s="22"/>
      <c r="H292" s="25"/>
      <c r="I292" s="22"/>
      <c r="J292" s="25"/>
      <c r="K292" s="22"/>
      <c r="L292" s="25"/>
      <c r="M292" s="51"/>
      <c r="N292" s="41"/>
    </row>
    <row r="293" spans="1:14" ht="12.75" customHeight="1" x14ac:dyDescent="0.2">
      <c r="A293" s="9" t="s">
        <v>490</v>
      </c>
      <c r="B293" s="12" t="s">
        <v>491</v>
      </c>
      <c r="C293" s="22"/>
      <c r="D293" s="25"/>
      <c r="E293" s="22"/>
      <c r="F293" s="25"/>
      <c r="G293" s="22"/>
      <c r="H293" s="25"/>
      <c r="I293" s="22"/>
      <c r="J293" s="25"/>
      <c r="K293" s="22"/>
      <c r="L293" s="25"/>
      <c r="M293" s="51"/>
      <c r="N293" s="41"/>
    </row>
    <row r="294" spans="1:14" ht="12.75" customHeight="1" x14ac:dyDescent="0.2">
      <c r="A294" s="9" t="s">
        <v>492</v>
      </c>
      <c r="B294" s="12" t="s">
        <v>376</v>
      </c>
      <c r="C294" s="22"/>
      <c r="D294" s="25"/>
      <c r="E294" s="22"/>
      <c r="F294" s="25"/>
      <c r="G294" s="22"/>
      <c r="H294" s="25"/>
      <c r="I294" s="22"/>
      <c r="J294" s="25"/>
      <c r="K294" s="22"/>
      <c r="L294" s="25"/>
      <c r="M294" s="51"/>
      <c r="N294" s="41"/>
    </row>
    <row r="295" spans="1:14" ht="12.75" customHeight="1" x14ac:dyDescent="0.2">
      <c r="A295" s="10" t="s">
        <v>493</v>
      </c>
      <c r="B295" s="13" t="s">
        <v>494</v>
      </c>
      <c r="C295" s="14">
        <f>SUM(C296:C299)</f>
        <v>0</v>
      </c>
      <c r="D295" s="14">
        <f t="shared" ref="D295:N295" si="20">SUM(D296:D299)</f>
        <v>0</v>
      </c>
      <c r="E295" s="14">
        <f t="shared" si="20"/>
        <v>0</v>
      </c>
      <c r="F295" s="14">
        <f t="shared" si="20"/>
        <v>0</v>
      </c>
      <c r="G295" s="14">
        <f t="shared" si="20"/>
        <v>0</v>
      </c>
      <c r="H295" s="14">
        <f t="shared" si="20"/>
        <v>0</v>
      </c>
      <c r="I295" s="14">
        <f t="shared" si="20"/>
        <v>0</v>
      </c>
      <c r="J295" s="14">
        <f t="shared" si="20"/>
        <v>0</v>
      </c>
      <c r="K295" s="14">
        <f t="shared" si="20"/>
        <v>0</v>
      </c>
      <c r="L295" s="14">
        <f t="shared" si="20"/>
        <v>0</v>
      </c>
      <c r="M295" s="14">
        <f t="shared" si="20"/>
        <v>0</v>
      </c>
      <c r="N295" s="14">
        <f t="shared" si="20"/>
        <v>0</v>
      </c>
    </row>
    <row r="296" spans="1:14" ht="12.75" customHeight="1" x14ac:dyDescent="0.2">
      <c r="A296" s="9" t="s">
        <v>495</v>
      </c>
      <c r="B296" s="12" t="s">
        <v>496</v>
      </c>
      <c r="C296" s="22"/>
      <c r="D296" s="25"/>
      <c r="E296" s="22"/>
      <c r="F296" s="25"/>
      <c r="G296" s="22"/>
      <c r="H296" s="25"/>
      <c r="I296" s="22"/>
      <c r="J296" s="25"/>
      <c r="K296" s="22"/>
      <c r="L296" s="25"/>
      <c r="M296" s="51"/>
      <c r="N296" s="41"/>
    </row>
    <row r="297" spans="1:14" ht="12.75" customHeight="1" x14ac:dyDescent="0.2">
      <c r="A297" s="9" t="s">
        <v>497</v>
      </c>
      <c r="B297" s="12" t="s">
        <v>498</v>
      </c>
      <c r="C297" s="22"/>
      <c r="D297" s="25"/>
      <c r="E297" s="22"/>
      <c r="F297" s="25"/>
      <c r="G297" s="22"/>
      <c r="H297" s="25"/>
      <c r="I297" s="22"/>
      <c r="J297" s="25"/>
      <c r="K297" s="22"/>
      <c r="L297" s="25"/>
      <c r="M297" s="51"/>
      <c r="N297" s="41"/>
    </row>
    <row r="298" spans="1:14" ht="12.75" customHeight="1" x14ac:dyDescent="0.2">
      <c r="A298" s="9" t="s">
        <v>499</v>
      </c>
      <c r="B298" s="12" t="s">
        <v>500</v>
      </c>
      <c r="C298" s="22"/>
      <c r="D298" s="25"/>
      <c r="E298" s="22"/>
      <c r="F298" s="25"/>
      <c r="G298" s="22"/>
      <c r="H298" s="25"/>
      <c r="I298" s="22"/>
      <c r="J298" s="25"/>
      <c r="K298" s="22"/>
      <c r="L298" s="25"/>
      <c r="M298" s="51"/>
      <c r="N298" s="41"/>
    </row>
    <row r="299" spans="1:14" ht="12.75" customHeight="1" x14ac:dyDescent="0.2">
      <c r="A299" s="9" t="s">
        <v>501</v>
      </c>
      <c r="B299" s="12" t="s">
        <v>502</v>
      </c>
      <c r="C299" s="22"/>
      <c r="D299" s="25"/>
      <c r="E299" s="22"/>
      <c r="F299" s="25"/>
      <c r="G299" s="22"/>
      <c r="H299" s="25"/>
      <c r="I299" s="22"/>
      <c r="J299" s="25"/>
      <c r="K299" s="22"/>
      <c r="L299" s="25"/>
      <c r="M299" s="51"/>
      <c r="N299" s="41"/>
    </row>
    <row r="300" spans="1:14" ht="12.75" customHeight="1" x14ac:dyDescent="0.2">
      <c r="A300" s="11"/>
      <c r="B300" s="28" t="s">
        <v>503</v>
      </c>
      <c r="C300" s="52">
        <f>SUM(C6+C65+C118+C120+C121+C122+C125+C129+C133+C142+C159+C169+C178+C182+C194+C202+C204+C211+C217+C220+C244+C249+C265+C285+C286+C295)</f>
        <v>41300988</v>
      </c>
      <c r="D300" s="52">
        <f t="shared" ref="D300:N300" si="21">SUM(D6+D65+D118+D120+D121+D122+D125+D129+D133+D142+D159+D169+D178+D182+D194+D202+D204+D211+D217+D220+D244+D249+D265+D285+D286+D295)</f>
        <v>79875835</v>
      </c>
      <c r="E300" s="52">
        <f t="shared" si="21"/>
        <v>79432628</v>
      </c>
      <c r="F300" s="52">
        <f t="shared" si="21"/>
        <v>101033138</v>
      </c>
      <c r="G300" s="52">
        <f t="shared" si="21"/>
        <v>91227301</v>
      </c>
      <c r="H300" s="52">
        <f t="shared" si="21"/>
        <v>98072670</v>
      </c>
      <c r="I300" s="52">
        <f t="shared" si="21"/>
        <v>100597330</v>
      </c>
      <c r="J300" s="52">
        <f t="shared" si="21"/>
        <v>93948149</v>
      </c>
      <c r="K300" s="52">
        <f t="shared" si="21"/>
        <v>119493581</v>
      </c>
      <c r="L300" s="52">
        <f t="shared" si="21"/>
        <v>116196494</v>
      </c>
      <c r="M300" s="52">
        <f t="shared" si="21"/>
        <v>90720508</v>
      </c>
      <c r="N300" s="52">
        <f t="shared" si="21"/>
        <v>200317958</v>
      </c>
    </row>
    <row r="302" spans="1:14" x14ac:dyDescent="0.2">
      <c r="I302" s="60"/>
      <c r="J302" s="60"/>
      <c r="K302" s="60"/>
      <c r="L302" s="60"/>
      <c r="N302" s="67"/>
    </row>
    <row r="303" spans="1:14" x14ac:dyDescent="0.2">
      <c r="I303" s="60"/>
      <c r="J303" s="60"/>
      <c r="K303" s="60"/>
    </row>
    <row r="304" spans="1:14" x14ac:dyDescent="0.2">
      <c r="I304" s="60"/>
      <c r="J304" s="60"/>
      <c r="K304" s="60"/>
    </row>
    <row r="305" spans="9:11" x14ac:dyDescent="0.2">
      <c r="I305" s="60"/>
      <c r="J305" s="60"/>
      <c r="K305" s="60"/>
    </row>
    <row r="306" spans="9:11" x14ac:dyDescent="0.2">
      <c r="I306" s="60"/>
      <c r="J306" s="60"/>
      <c r="K306" s="60"/>
    </row>
    <row r="307" spans="9:11" x14ac:dyDescent="0.2">
      <c r="I307" s="60"/>
      <c r="J307" s="60"/>
      <c r="K307" s="60"/>
    </row>
    <row r="308" spans="9:11" x14ac:dyDescent="0.2">
      <c r="I308" s="60"/>
      <c r="J308" s="60"/>
      <c r="K308" s="60"/>
    </row>
    <row r="309" spans="9:11" x14ac:dyDescent="0.2">
      <c r="I309" s="60"/>
      <c r="J309" s="60"/>
      <c r="K309" s="60"/>
    </row>
    <row r="310" spans="9:11" x14ac:dyDescent="0.2">
      <c r="I310" s="60"/>
      <c r="J310" s="60"/>
      <c r="K310" s="60"/>
    </row>
    <row r="311" spans="9:11" x14ac:dyDescent="0.2">
      <c r="I311" s="60"/>
      <c r="J311" s="60"/>
      <c r="K311" s="60"/>
    </row>
    <row r="312" spans="9:11" x14ac:dyDescent="0.2">
      <c r="I312" s="60"/>
      <c r="J312" s="60"/>
      <c r="K312" s="60"/>
    </row>
    <row r="313" spans="9:11" x14ac:dyDescent="0.2">
      <c r="I313" s="60"/>
      <c r="J313" s="60"/>
      <c r="K313" s="60"/>
    </row>
    <row r="314" spans="9:11" x14ac:dyDescent="0.2">
      <c r="I314" s="60"/>
      <c r="J314" s="60"/>
      <c r="K314" s="60"/>
    </row>
    <row r="315" spans="9:11" x14ac:dyDescent="0.2">
      <c r="I315" s="60"/>
      <c r="J315" s="60"/>
      <c r="K315" s="60"/>
    </row>
    <row r="316" spans="9:11" x14ac:dyDescent="0.2">
      <c r="I316" s="60"/>
      <c r="J316" s="60"/>
      <c r="K316" s="60"/>
    </row>
    <row r="317" spans="9:11" x14ac:dyDescent="0.2">
      <c r="I317" s="60"/>
      <c r="J317" s="60"/>
      <c r="K317" s="60"/>
    </row>
    <row r="318" spans="9:11" x14ac:dyDescent="0.2">
      <c r="I318" s="60"/>
      <c r="J318" s="60"/>
      <c r="K318" s="60"/>
    </row>
    <row r="319" spans="9:11" x14ac:dyDescent="0.2">
      <c r="I319" s="60"/>
      <c r="J319" s="60"/>
      <c r="K319" s="60"/>
    </row>
  </sheetData>
  <phoneticPr fontId="1" type="noConversion"/>
  <pageMargins left="0.75" right="0.75" top="1" bottom="1" header="0" footer="0"/>
  <pageSetup paperSize="9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zoomScaleNormal="100" workbookViewId="0">
      <selection activeCell="A329" sqref="A329"/>
    </sheetView>
  </sheetViews>
  <sheetFormatPr baseColWidth="10" defaultRowHeight="12.75" x14ac:dyDescent="0.2"/>
  <cols>
    <col min="1" max="1" width="20.140625" customWidth="1"/>
    <col min="2" max="2" width="25.5703125" customWidth="1"/>
    <col min="5" max="5" width="12.140625" bestFit="1" customWidth="1"/>
    <col min="6" max="7" width="11.7109375" bestFit="1" customWidth="1"/>
    <col min="9" max="9" width="12.140625" style="37" bestFit="1" customWidth="1"/>
    <col min="10" max="11" width="11.7109375" style="37" bestFit="1" customWidth="1"/>
    <col min="12" max="12" width="12.140625" style="37" bestFit="1" customWidth="1"/>
    <col min="13" max="14" width="11.42578125" style="44"/>
  </cols>
  <sheetData>
    <row r="1" spans="1:14" x14ac:dyDescent="0.2">
      <c r="A1" s="54" t="s">
        <v>0</v>
      </c>
      <c r="B1" s="54" t="s">
        <v>69</v>
      </c>
      <c r="C1" s="55" t="s">
        <v>70</v>
      </c>
      <c r="D1" s="55" t="s">
        <v>71</v>
      </c>
      <c r="E1" s="53" t="s">
        <v>72</v>
      </c>
      <c r="F1" s="53" t="s">
        <v>73</v>
      </c>
      <c r="G1" s="53" t="s">
        <v>74</v>
      </c>
      <c r="H1" s="53" t="s">
        <v>75</v>
      </c>
      <c r="I1" s="56" t="s">
        <v>76</v>
      </c>
      <c r="J1" s="53" t="s">
        <v>77</v>
      </c>
      <c r="K1" s="53" t="s">
        <v>78</v>
      </c>
      <c r="L1" s="53" t="s">
        <v>79</v>
      </c>
      <c r="M1" s="38" t="s">
        <v>80</v>
      </c>
      <c r="N1" s="38" t="s">
        <v>81</v>
      </c>
    </row>
    <row r="2" spans="1:14" x14ac:dyDescent="0.2">
      <c r="A2" s="9" t="s">
        <v>82</v>
      </c>
      <c r="B2" s="12" t="s">
        <v>83</v>
      </c>
      <c r="C2" s="21"/>
      <c r="D2" s="24"/>
      <c r="E2" s="30"/>
      <c r="F2" s="33"/>
      <c r="G2" s="30"/>
      <c r="H2" s="26"/>
      <c r="I2" s="31"/>
      <c r="J2" s="36"/>
      <c r="K2" s="32"/>
      <c r="L2" s="34"/>
      <c r="M2" s="50"/>
      <c r="N2" s="39"/>
    </row>
    <row r="3" spans="1:14" x14ac:dyDescent="0.2">
      <c r="A3" s="10" t="s">
        <v>84</v>
      </c>
      <c r="B3" s="13" t="s">
        <v>85</v>
      </c>
      <c r="C3" s="14">
        <f t="shared" ref="C3:H3" si="0">SUM(C4:C68)</f>
        <v>59162440</v>
      </c>
      <c r="D3" s="14">
        <f t="shared" si="0"/>
        <v>55782133</v>
      </c>
      <c r="E3" s="14">
        <f t="shared" si="0"/>
        <v>54168449</v>
      </c>
      <c r="F3" s="14">
        <f t="shared" si="0"/>
        <v>45205001</v>
      </c>
      <c r="G3" s="14">
        <f t="shared" si="0"/>
        <v>44050200</v>
      </c>
      <c r="H3" s="14">
        <f t="shared" si="0"/>
        <v>46206432</v>
      </c>
      <c r="I3" s="14">
        <f t="shared" ref="I3:N3" si="1">SUM(I4:I68)</f>
        <v>47877081</v>
      </c>
      <c r="J3" s="14">
        <f>SUM(J4:J68)</f>
        <v>44608730</v>
      </c>
      <c r="K3" s="14">
        <f t="shared" si="1"/>
        <v>57408661</v>
      </c>
      <c r="L3" s="14">
        <f t="shared" si="1"/>
        <v>61304727</v>
      </c>
      <c r="M3" s="14">
        <f t="shared" si="1"/>
        <v>59502441</v>
      </c>
      <c r="N3" s="14">
        <f t="shared" si="1"/>
        <v>86741071</v>
      </c>
    </row>
    <row r="4" spans="1:14" ht="12.75" customHeight="1" x14ac:dyDescent="0.2">
      <c r="A4" s="9" t="s">
        <v>86</v>
      </c>
      <c r="B4" s="12" t="s">
        <v>87</v>
      </c>
      <c r="C4" s="22"/>
      <c r="D4" s="25"/>
      <c r="E4" s="22"/>
      <c r="F4" s="25"/>
      <c r="G4" s="22"/>
      <c r="H4" s="25"/>
      <c r="I4" s="22"/>
      <c r="J4" s="25"/>
      <c r="K4" s="22"/>
      <c r="L4" s="25"/>
      <c r="M4" s="51"/>
      <c r="N4" s="41"/>
    </row>
    <row r="5" spans="1:14" ht="12.75" customHeight="1" x14ac:dyDescent="0.2">
      <c r="A5" s="9" t="s">
        <v>88</v>
      </c>
      <c r="B5" s="12" t="s">
        <v>89</v>
      </c>
      <c r="C5" s="22"/>
      <c r="D5" s="25"/>
      <c r="E5" s="22"/>
      <c r="F5" s="25"/>
      <c r="G5" s="22"/>
      <c r="H5" s="25"/>
      <c r="I5" s="22"/>
      <c r="J5" s="25"/>
      <c r="K5" s="22"/>
      <c r="L5" s="25"/>
      <c r="M5" s="51"/>
      <c r="N5" s="41"/>
    </row>
    <row r="6" spans="1:14" ht="12.75" customHeight="1" x14ac:dyDescent="0.2">
      <c r="A6" s="9" t="s">
        <v>90</v>
      </c>
      <c r="B6" s="12" t="s">
        <v>3</v>
      </c>
      <c r="C6" s="22">
        <v>22262388</v>
      </c>
      <c r="D6" s="25">
        <v>22125262</v>
      </c>
      <c r="E6" s="22">
        <v>21152468</v>
      </c>
      <c r="F6" s="25">
        <v>17528676</v>
      </c>
      <c r="G6" s="22">
        <v>17045796</v>
      </c>
      <c r="H6" s="25">
        <v>17830517</v>
      </c>
      <c r="I6" s="22">
        <v>18161588</v>
      </c>
      <c r="J6" s="25">
        <v>17164850</v>
      </c>
      <c r="K6" s="22">
        <v>23477076</v>
      </c>
      <c r="L6" s="25">
        <v>23524201</v>
      </c>
      <c r="M6" s="51">
        <v>24084851</v>
      </c>
      <c r="N6" s="41">
        <v>24291314</v>
      </c>
    </row>
    <row r="7" spans="1:14" ht="12.75" customHeight="1" x14ac:dyDescent="0.2">
      <c r="A7" s="9" t="s">
        <v>91</v>
      </c>
      <c r="B7" s="12" t="s">
        <v>92</v>
      </c>
      <c r="C7" s="22"/>
      <c r="D7" s="25"/>
      <c r="E7" s="22"/>
      <c r="F7" s="25"/>
      <c r="G7" s="22"/>
      <c r="H7" s="25"/>
      <c r="I7" s="22"/>
      <c r="J7" s="25"/>
      <c r="K7" s="22"/>
      <c r="L7" s="25"/>
      <c r="M7" s="51"/>
      <c r="N7" s="41"/>
    </row>
    <row r="8" spans="1:14" ht="12.75" customHeight="1" x14ac:dyDescent="0.2">
      <c r="A8" s="9" t="s">
        <v>504</v>
      </c>
      <c r="B8" s="12" t="s">
        <v>505</v>
      </c>
      <c r="C8" s="22">
        <v>16633497</v>
      </c>
      <c r="D8" s="25">
        <v>17595363</v>
      </c>
      <c r="E8" s="22">
        <v>16181052</v>
      </c>
      <c r="F8" s="25">
        <v>12686431</v>
      </c>
      <c r="G8" s="22">
        <v>12521584</v>
      </c>
      <c r="H8" s="25">
        <v>13025043</v>
      </c>
      <c r="I8" s="22">
        <v>14139774</v>
      </c>
      <c r="J8" s="25">
        <v>12841489</v>
      </c>
      <c r="K8" s="22">
        <v>13535269</v>
      </c>
      <c r="L8" s="25">
        <v>14405280</v>
      </c>
      <c r="M8" s="51">
        <v>16056133</v>
      </c>
      <c r="N8" s="41">
        <v>15752787</v>
      </c>
    </row>
    <row r="9" spans="1:14" ht="12.75" customHeight="1" x14ac:dyDescent="0.2">
      <c r="A9" s="9" t="s">
        <v>4</v>
      </c>
      <c r="B9" s="12" t="s">
        <v>5</v>
      </c>
      <c r="C9" s="22"/>
      <c r="D9" s="25"/>
      <c r="E9" s="22"/>
      <c r="F9" s="25"/>
      <c r="G9" s="22"/>
      <c r="H9" s="25"/>
      <c r="I9" s="22"/>
      <c r="J9" s="25"/>
      <c r="K9" s="22"/>
      <c r="L9" s="25"/>
      <c r="M9" s="51"/>
      <c r="N9" s="41"/>
    </row>
    <row r="10" spans="1:14" ht="12.75" customHeight="1" x14ac:dyDescent="0.2">
      <c r="A10" s="9" t="s">
        <v>93</v>
      </c>
      <c r="B10" s="12" t="s">
        <v>94</v>
      </c>
      <c r="C10" s="22"/>
      <c r="D10" s="25"/>
      <c r="E10" s="22"/>
      <c r="F10" s="25"/>
      <c r="G10" s="22"/>
      <c r="H10" s="25"/>
      <c r="I10" s="22"/>
      <c r="J10" s="25"/>
      <c r="K10" s="22"/>
      <c r="L10" s="25"/>
      <c r="M10" s="51"/>
      <c r="N10" s="41"/>
    </row>
    <row r="11" spans="1:14" ht="12.75" customHeight="1" x14ac:dyDescent="0.2">
      <c r="A11" s="9" t="s">
        <v>6</v>
      </c>
      <c r="B11" s="12" t="s">
        <v>7</v>
      </c>
      <c r="C11" s="22"/>
      <c r="D11" s="25"/>
      <c r="E11" s="22"/>
      <c r="F11" s="25"/>
      <c r="G11" s="22"/>
      <c r="H11" s="25"/>
      <c r="I11" s="22"/>
      <c r="J11" s="25"/>
      <c r="K11" s="22"/>
      <c r="L11" s="25"/>
      <c r="M11" s="51"/>
      <c r="N11" s="41"/>
    </row>
    <row r="12" spans="1:14" ht="12.75" customHeight="1" x14ac:dyDescent="0.2">
      <c r="A12" s="9" t="s">
        <v>95</v>
      </c>
      <c r="B12" s="12" t="s">
        <v>96</v>
      </c>
      <c r="C12" s="22"/>
      <c r="D12" s="25"/>
      <c r="E12" s="22"/>
      <c r="F12" s="25"/>
      <c r="G12" s="22"/>
      <c r="H12" s="25"/>
      <c r="I12" s="22"/>
      <c r="J12" s="25"/>
      <c r="K12" s="22"/>
      <c r="L12" s="25"/>
      <c r="M12" s="51"/>
      <c r="N12" s="41"/>
    </row>
    <row r="13" spans="1:14" ht="12.75" customHeight="1" x14ac:dyDescent="0.2">
      <c r="A13" s="9" t="s">
        <v>506</v>
      </c>
      <c r="B13" s="12" t="s">
        <v>507</v>
      </c>
      <c r="C13" s="22">
        <v>3196089</v>
      </c>
      <c r="D13" s="22">
        <v>3192775</v>
      </c>
      <c r="E13" s="22">
        <v>3158429</v>
      </c>
      <c r="F13" s="25">
        <v>2619369</v>
      </c>
      <c r="G13" s="22">
        <v>2546937</v>
      </c>
      <c r="H13" s="25">
        <v>2734923</v>
      </c>
      <c r="I13" s="22">
        <v>2724193</v>
      </c>
      <c r="J13" s="25">
        <v>2574736</v>
      </c>
      <c r="K13" s="22">
        <v>3577908</v>
      </c>
      <c r="L13" s="25">
        <v>3528647</v>
      </c>
      <c r="M13" s="51">
        <v>3612746</v>
      </c>
      <c r="N13" s="41">
        <v>3676330</v>
      </c>
    </row>
    <row r="14" spans="1:14" ht="12.75" customHeight="1" x14ac:dyDescent="0.2">
      <c r="A14" s="9" t="s">
        <v>97</v>
      </c>
      <c r="B14" s="12" t="s">
        <v>98</v>
      </c>
      <c r="C14" s="22"/>
      <c r="D14" s="25"/>
      <c r="E14" s="22"/>
      <c r="F14" s="25"/>
      <c r="G14" s="22"/>
      <c r="H14" s="25"/>
      <c r="I14" s="22"/>
      <c r="J14" s="25"/>
      <c r="K14" s="22"/>
      <c r="L14" s="25"/>
      <c r="M14" s="51"/>
      <c r="N14" s="41"/>
    </row>
    <row r="15" spans="1:14" ht="12.75" customHeight="1" x14ac:dyDescent="0.2">
      <c r="A15" s="9" t="s">
        <v>8</v>
      </c>
      <c r="B15" s="12" t="s">
        <v>9</v>
      </c>
      <c r="C15" s="22"/>
      <c r="D15" s="25"/>
      <c r="E15" s="22"/>
      <c r="F15" s="25"/>
      <c r="G15" s="22"/>
      <c r="H15" s="25"/>
      <c r="I15" s="22"/>
      <c r="J15" s="25"/>
      <c r="K15" s="22"/>
      <c r="L15" s="25"/>
      <c r="M15" s="51"/>
      <c r="N15" s="41"/>
    </row>
    <row r="16" spans="1:14" ht="12.75" customHeight="1" x14ac:dyDescent="0.2">
      <c r="A16" s="9" t="s">
        <v>99</v>
      </c>
      <c r="B16" s="12" t="s">
        <v>100</v>
      </c>
      <c r="C16" s="22"/>
      <c r="D16" s="25"/>
      <c r="E16" s="22"/>
      <c r="F16" s="25"/>
      <c r="G16" s="22"/>
      <c r="H16" s="25"/>
      <c r="I16" s="22"/>
      <c r="J16" s="25"/>
      <c r="K16" s="22"/>
      <c r="L16" s="25"/>
      <c r="M16" s="51"/>
      <c r="N16" s="41"/>
    </row>
    <row r="17" spans="1:14" ht="12.75" customHeight="1" x14ac:dyDescent="0.2">
      <c r="A17" s="9" t="s">
        <v>101</v>
      </c>
      <c r="B17" s="12" t="s">
        <v>102</v>
      </c>
      <c r="C17" s="22"/>
      <c r="D17" s="25"/>
      <c r="E17" s="22"/>
      <c r="F17" s="25"/>
      <c r="G17" s="22"/>
      <c r="H17" s="25"/>
      <c r="I17" s="22"/>
      <c r="J17" s="25"/>
      <c r="K17" s="22"/>
      <c r="L17" s="25"/>
      <c r="M17" s="51"/>
      <c r="N17" s="41"/>
    </row>
    <row r="18" spans="1:14" ht="12.75" customHeight="1" x14ac:dyDescent="0.2">
      <c r="A18" s="9" t="s">
        <v>583</v>
      </c>
      <c r="B18" s="12" t="s">
        <v>584</v>
      </c>
      <c r="C18" s="22">
        <v>130120</v>
      </c>
      <c r="D18" s="22">
        <v>130120</v>
      </c>
      <c r="E18" s="22">
        <v>130120</v>
      </c>
      <c r="F18" s="25">
        <v>82292</v>
      </c>
      <c r="G18" s="22">
        <v>62972</v>
      </c>
      <c r="H18" s="25">
        <v>62972</v>
      </c>
      <c r="I18" s="22">
        <v>62972</v>
      </c>
      <c r="J18" s="25">
        <v>62972</v>
      </c>
      <c r="K18" s="22">
        <v>62972</v>
      </c>
      <c r="L18" s="25">
        <v>62972</v>
      </c>
      <c r="M18" s="51">
        <v>62972</v>
      </c>
      <c r="N18" s="41">
        <v>66121</v>
      </c>
    </row>
    <row r="19" spans="1:14" ht="12.75" customHeight="1" x14ac:dyDescent="0.2">
      <c r="A19" s="9" t="s">
        <v>508</v>
      </c>
      <c r="B19" s="12" t="s">
        <v>509</v>
      </c>
      <c r="C19" s="22"/>
      <c r="D19" s="25"/>
      <c r="E19" s="22"/>
      <c r="F19" s="25"/>
      <c r="G19" s="22"/>
      <c r="H19" s="25"/>
      <c r="I19" s="22"/>
      <c r="J19" s="25"/>
      <c r="K19" s="22"/>
      <c r="L19" s="25"/>
      <c r="M19" s="51"/>
      <c r="N19" s="41"/>
    </row>
    <row r="20" spans="1:14" ht="12.75" customHeight="1" x14ac:dyDescent="0.2">
      <c r="A20" s="9" t="s">
        <v>510</v>
      </c>
      <c r="B20" s="12" t="s">
        <v>511</v>
      </c>
      <c r="C20" s="22">
        <v>1177071</v>
      </c>
      <c r="D20" s="22">
        <v>1181873</v>
      </c>
      <c r="E20" s="22">
        <v>1794289</v>
      </c>
      <c r="F20" s="25">
        <v>1477819</v>
      </c>
      <c r="G20" s="22">
        <v>1435879</v>
      </c>
      <c r="H20" s="25">
        <v>1505630</v>
      </c>
      <c r="I20" s="22">
        <v>1529349</v>
      </c>
      <c r="J20" s="25">
        <v>1447131</v>
      </c>
      <c r="K20" s="22">
        <v>1988007</v>
      </c>
      <c r="L20" s="25">
        <v>1992099</v>
      </c>
      <c r="M20" s="51">
        <v>2016266</v>
      </c>
      <c r="N20" s="41">
        <v>2070560</v>
      </c>
    </row>
    <row r="21" spans="1:14" ht="12.75" customHeight="1" x14ac:dyDescent="0.2">
      <c r="A21" s="9" t="s">
        <v>512</v>
      </c>
      <c r="B21" s="12" t="s">
        <v>513</v>
      </c>
      <c r="C21" s="22">
        <v>182054</v>
      </c>
      <c r="D21" s="25">
        <v>182054</v>
      </c>
      <c r="E21" s="25">
        <v>182054</v>
      </c>
      <c r="F21" s="25">
        <v>182054</v>
      </c>
      <c r="G21" s="22">
        <v>182054</v>
      </c>
      <c r="H21" s="25">
        <v>182054</v>
      </c>
      <c r="I21" s="22">
        <v>182054</v>
      </c>
      <c r="J21" s="25">
        <v>182054</v>
      </c>
      <c r="K21" s="22">
        <v>182054</v>
      </c>
      <c r="L21" s="25">
        <v>182054</v>
      </c>
      <c r="M21" s="51">
        <v>182054</v>
      </c>
      <c r="N21" s="41">
        <v>191157</v>
      </c>
    </row>
    <row r="22" spans="1:14" ht="12.75" customHeight="1" x14ac:dyDescent="0.2">
      <c r="A22" s="9" t="s">
        <v>10</v>
      </c>
      <c r="B22" s="12" t="s">
        <v>11</v>
      </c>
      <c r="C22" s="22"/>
      <c r="D22" s="25"/>
      <c r="E22" s="22"/>
      <c r="F22" s="25"/>
      <c r="G22" s="22"/>
      <c r="H22" s="25"/>
      <c r="I22" s="22"/>
      <c r="J22" s="25"/>
      <c r="K22" s="22"/>
      <c r="L22" s="25"/>
      <c r="M22" s="51"/>
      <c r="N22" s="41"/>
    </row>
    <row r="23" spans="1:14" ht="12.75" customHeight="1" x14ac:dyDescent="0.2">
      <c r="A23" s="9" t="s">
        <v>103</v>
      </c>
      <c r="B23" s="12" t="s">
        <v>104</v>
      </c>
      <c r="C23" s="22"/>
      <c r="D23" s="25"/>
      <c r="E23" s="22"/>
      <c r="F23" s="25"/>
      <c r="G23" s="22"/>
      <c r="H23" s="25"/>
      <c r="I23" s="22"/>
      <c r="J23" s="25"/>
      <c r="K23" s="22"/>
      <c r="L23" s="25"/>
      <c r="M23" s="51"/>
      <c r="N23" s="41"/>
    </row>
    <row r="24" spans="1:14" ht="12.75" customHeight="1" x14ac:dyDescent="0.2">
      <c r="A24" s="9" t="s">
        <v>12</v>
      </c>
      <c r="B24" s="12" t="s">
        <v>13</v>
      </c>
      <c r="C24" s="22"/>
      <c r="D24" s="25"/>
      <c r="E24" s="22"/>
      <c r="F24" s="25"/>
      <c r="G24" s="22"/>
      <c r="H24" s="25"/>
      <c r="I24" s="22"/>
      <c r="J24" s="25"/>
      <c r="K24" s="22"/>
      <c r="L24" s="25"/>
      <c r="M24" s="51"/>
      <c r="N24" s="41"/>
    </row>
    <row r="25" spans="1:14" ht="12.75" customHeight="1" x14ac:dyDescent="0.2">
      <c r="A25" s="9" t="s">
        <v>105</v>
      </c>
      <c r="B25" s="12" t="s">
        <v>106</v>
      </c>
      <c r="C25" s="22"/>
      <c r="D25" s="25"/>
      <c r="E25" s="22"/>
      <c r="F25" s="25"/>
      <c r="G25" s="22"/>
      <c r="H25" s="25"/>
      <c r="I25" s="22"/>
      <c r="J25" s="25"/>
      <c r="K25" s="22"/>
      <c r="L25" s="25"/>
      <c r="M25" s="51"/>
      <c r="N25" s="41"/>
    </row>
    <row r="26" spans="1:14" ht="12.75" customHeight="1" x14ac:dyDescent="0.2">
      <c r="A26" s="9" t="s">
        <v>14</v>
      </c>
      <c r="B26" s="12" t="s">
        <v>15</v>
      </c>
      <c r="C26" s="22"/>
      <c r="D26" s="25"/>
      <c r="E26" s="22"/>
      <c r="F26" s="25"/>
      <c r="G26" s="22"/>
      <c r="H26" s="25"/>
      <c r="I26" s="22"/>
      <c r="J26" s="25"/>
      <c r="K26" s="22"/>
      <c r="L26" s="25"/>
      <c r="M26" s="51"/>
      <c r="N26" s="41"/>
    </row>
    <row r="27" spans="1:14" ht="12.75" customHeight="1" x14ac:dyDescent="0.2">
      <c r="A27" s="9" t="s">
        <v>16</v>
      </c>
      <c r="B27" s="12" t="s">
        <v>17</v>
      </c>
      <c r="C27" s="22"/>
      <c r="D27" s="25"/>
      <c r="E27" s="22"/>
      <c r="F27" s="25"/>
      <c r="G27" s="22"/>
      <c r="H27" s="25"/>
      <c r="I27" s="22"/>
      <c r="J27" s="25"/>
      <c r="K27" s="22"/>
      <c r="L27" s="25"/>
      <c r="M27" s="51"/>
      <c r="N27" s="41"/>
    </row>
    <row r="28" spans="1:14" ht="12.75" customHeight="1" x14ac:dyDescent="0.2">
      <c r="A28" s="9" t="s">
        <v>18</v>
      </c>
      <c r="B28" s="12" t="s">
        <v>19</v>
      </c>
      <c r="C28" s="22"/>
      <c r="D28" s="25"/>
      <c r="E28" s="22"/>
      <c r="F28" s="25"/>
      <c r="G28" s="22"/>
      <c r="H28" s="25"/>
      <c r="I28" s="22"/>
      <c r="J28" s="25"/>
      <c r="K28" s="22"/>
      <c r="L28" s="25"/>
      <c r="M28" s="51"/>
      <c r="N28" s="41"/>
    </row>
    <row r="29" spans="1:14" ht="12.75" customHeight="1" x14ac:dyDescent="0.2">
      <c r="A29" s="9" t="s">
        <v>107</v>
      </c>
      <c r="B29" s="12" t="s">
        <v>108</v>
      </c>
      <c r="C29" s="22"/>
      <c r="D29" s="25"/>
      <c r="E29" s="22"/>
      <c r="F29" s="25"/>
      <c r="G29" s="22"/>
      <c r="H29" s="25"/>
      <c r="I29" s="22"/>
      <c r="J29" s="25"/>
      <c r="K29" s="22"/>
      <c r="L29" s="25"/>
      <c r="M29" s="51"/>
      <c r="N29" s="41"/>
    </row>
    <row r="30" spans="1:14" ht="12.75" customHeight="1" x14ac:dyDescent="0.2">
      <c r="A30" s="9" t="s">
        <v>514</v>
      </c>
      <c r="B30" s="12" t="s">
        <v>515</v>
      </c>
      <c r="C30" s="22">
        <v>554277</v>
      </c>
      <c r="D30" s="22">
        <v>554277</v>
      </c>
      <c r="E30" s="22">
        <v>554277</v>
      </c>
      <c r="F30" s="25">
        <v>401951</v>
      </c>
      <c r="G30" s="22">
        <v>335629</v>
      </c>
      <c r="H30" s="25">
        <v>335629</v>
      </c>
      <c r="I30" s="22">
        <v>335629</v>
      </c>
      <c r="J30" s="25">
        <v>335629</v>
      </c>
      <c r="K30" s="22">
        <v>335629</v>
      </c>
      <c r="L30" s="25">
        <v>335629</v>
      </c>
      <c r="M30" s="51">
        <v>368362</v>
      </c>
      <c r="N30" s="41">
        <v>368119</v>
      </c>
    </row>
    <row r="31" spans="1:14" ht="12.75" customHeight="1" x14ac:dyDescent="0.2">
      <c r="A31" s="9" t="s">
        <v>516</v>
      </c>
      <c r="B31" s="12" t="s">
        <v>517</v>
      </c>
      <c r="C31" s="22"/>
      <c r="D31" s="25"/>
      <c r="E31" s="22"/>
      <c r="F31" s="25"/>
      <c r="G31" s="22"/>
      <c r="H31" s="25"/>
      <c r="I31" s="22"/>
      <c r="J31" s="25"/>
      <c r="K31" s="22"/>
      <c r="L31" s="25"/>
      <c r="M31" s="51"/>
      <c r="N31" s="41"/>
    </row>
    <row r="32" spans="1:14" ht="12.75" customHeight="1" x14ac:dyDescent="0.2">
      <c r="A32" s="9" t="s">
        <v>518</v>
      </c>
      <c r="B32" s="12" t="s">
        <v>519</v>
      </c>
      <c r="C32" s="22"/>
      <c r="D32" s="25"/>
      <c r="E32" s="22"/>
      <c r="F32" s="25"/>
      <c r="G32" s="22"/>
      <c r="H32" s="25"/>
      <c r="I32" s="22"/>
      <c r="J32" s="25"/>
      <c r="K32" s="22"/>
      <c r="L32" s="25"/>
      <c r="M32" s="51"/>
      <c r="N32" s="41"/>
    </row>
    <row r="33" spans="1:14" ht="12.75" customHeight="1" x14ac:dyDescent="0.2">
      <c r="A33" s="9" t="s">
        <v>109</v>
      </c>
      <c r="B33" s="12" t="s">
        <v>110</v>
      </c>
      <c r="C33" s="22"/>
      <c r="D33" s="25"/>
      <c r="E33" s="22"/>
      <c r="F33" s="25"/>
      <c r="G33" s="22"/>
      <c r="H33" s="25"/>
      <c r="I33" s="22"/>
      <c r="J33" s="25"/>
      <c r="K33" s="22"/>
      <c r="L33" s="25"/>
      <c r="M33" s="51"/>
      <c r="N33" s="41"/>
    </row>
    <row r="34" spans="1:14" ht="12.75" customHeight="1" x14ac:dyDescent="0.2">
      <c r="A34" s="9" t="s">
        <v>20</v>
      </c>
      <c r="B34" s="12" t="s">
        <v>21</v>
      </c>
      <c r="C34" s="22"/>
      <c r="D34" s="25"/>
      <c r="E34" s="22"/>
      <c r="F34" s="25"/>
      <c r="G34" s="22"/>
      <c r="H34" s="25"/>
      <c r="I34" s="22"/>
      <c r="J34" s="25"/>
      <c r="K34" s="22"/>
      <c r="L34" s="25"/>
      <c r="M34" s="51"/>
      <c r="N34" s="41"/>
    </row>
    <row r="35" spans="1:14" ht="12.75" customHeight="1" x14ac:dyDescent="0.2">
      <c r="A35" s="9" t="s">
        <v>520</v>
      </c>
      <c r="B35" s="12" t="s">
        <v>521</v>
      </c>
      <c r="C35" s="22">
        <v>579449</v>
      </c>
      <c r="D35" s="25">
        <v>579449</v>
      </c>
      <c r="E35" s="25">
        <v>841377</v>
      </c>
      <c r="F35" s="25">
        <v>1231963</v>
      </c>
      <c r="G35" s="22">
        <v>1280817</v>
      </c>
      <c r="H35" s="25">
        <v>1830445</v>
      </c>
      <c r="I35" s="22">
        <v>1946430</v>
      </c>
      <c r="J35" s="25">
        <v>1973020</v>
      </c>
      <c r="K35" s="22">
        <v>1942841</v>
      </c>
      <c r="L35" s="25">
        <v>1806184</v>
      </c>
      <c r="M35" s="51">
        <v>1333985</v>
      </c>
      <c r="N35" s="41">
        <v>1076714</v>
      </c>
    </row>
    <row r="36" spans="1:14" ht="12.75" customHeight="1" x14ac:dyDescent="0.2">
      <c r="A36" s="9" t="s">
        <v>522</v>
      </c>
      <c r="B36" s="12" t="s">
        <v>523</v>
      </c>
      <c r="C36" s="22">
        <v>169813</v>
      </c>
      <c r="D36" s="25">
        <v>169813</v>
      </c>
      <c r="E36" s="25">
        <v>359788</v>
      </c>
      <c r="F36" s="25">
        <v>348634</v>
      </c>
      <c r="G36" s="22">
        <v>348634</v>
      </c>
      <c r="H36" s="25">
        <v>348634</v>
      </c>
      <c r="I36" s="22">
        <v>348634</v>
      </c>
      <c r="J36" s="25">
        <v>348634</v>
      </c>
      <c r="K36" s="22">
        <v>348634</v>
      </c>
      <c r="L36" s="25">
        <v>580954</v>
      </c>
      <c r="M36" s="51">
        <v>322234</v>
      </c>
      <c r="N36" s="41">
        <v>338341</v>
      </c>
    </row>
    <row r="37" spans="1:14" ht="12.75" customHeight="1" x14ac:dyDescent="0.2">
      <c r="A37" s="9" t="s">
        <v>524</v>
      </c>
      <c r="B37" s="12" t="s">
        <v>525</v>
      </c>
      <c r="C37" s="22">
        <v>1584087</v>
      </c>
      <c r="D37" s="25">
        <v>1590271</v>
      </c>
      <c r="E37" s="22">
        <v>1498850</v>
      </c>
      <c r="F37" s="25">
        <v>1248897</v>
      </c>
      <c r="G37" s="22">
        <v>1220691</v>
      </c>
      <c r="H37" s="25">
        <v>1300038</v>
      </c>
      <c r="I37" s="22">
        <v>1250335</v>
      </c>
      <c r="J37" s="25">
        <v>1222442</v>
      </c>
      <c r="K37" s="22">
        <v>1664022</v>
      </c>
      <c r="L37" s="25">
        <v>1666850</v>
      </c>
      <c r="M37" s="51">
        <v>1706221</v>
      </c>
      <c r="N37" s="41">
        <v>1776362</v>
      </c>
    </row>
    <row r="38" spans="1:14" ht="12.75" customHeight="1" x14ac:dyDescent="0.2">
      <c r="A38" s="9" t="s">
        <v>548</v>
      </c>
      <c r="B38" s="12" t="s">
        <v>577</v>
      </c>
      <c r="C38" s="22"/>
      <c r="D38" s="22"/>
      <c r="E38" s="22"/>
      <c r="F38" s="25"/>
      <c r="G38" s="22"/>
      <c r="H38" s="25"/>
      <c r="I38" s="22"/>
      <c r="J38" s="25"/>
      <c r="K38" s="22"/>
      <c r="L38" s="25"/>
      <c r="M38" s="51"/>
      <c r="N38" s="41"/>
    </row>
    <row r="39" spans="1:14" ht="12.75" customHeight="1" x14ac:dyDescent="0.2">
      <c r="A39" s="9" t="s">
        <v>526</v>
      </c>
      <c r="B39" s="12" t="s">
        <v>527</v>
      </c>
      <c r="C39" s="22">
        <v>2927175</v>
      </c>
      <c r="D39" s="25">
        <v>2922474</v>
      </c>
      <c r="E39" s="22">
        <v>2903294</v>
      </c>
      <c r="F39" s="25">
        <v>2045299</v>
      </c>
      <c r="G39" s="22">
        <v>2014348</v>
      </c>
      <c r="H39" s="25">
        <v>1939348</v>
      </c>
      <c r="I39" s="22">
        <v>2171167</v>
      </c>
      <c r="J39" s="25">
        <v>1914430</v>
      </c>
      <c r="K39" s="22">
        <v>1916696</v>
      </c>
      <c r="L39" s="25">
        <v>1916696</v>
      </c>
      <c r="M39" s="51">
        <v>2043887</v>
      </c>
      <c r="N39" s="41">
        <v>1931238</v>
      </c>
    </row>
    <row r="40" spans="1:14" ht="12.75" customHeight="1" x14ac:dyDescent="0.2">
      <c r="A40" s="9" t="s">
        <v>111</v>
      </c>
      <c r="B40" s="12" t="s">
        <v>22</v>
      </c>
      <c r="C40" s="22"/>
      <c r="D40" s="25"/>
      <c r="E40" s="22"/>
      <c r="F40" s="25"/>
      <c r="G40" s="22"/>
      <c r="H40" s="25"/>
      <c r="I40" s="22"/>
      <c r="J40" s="25"/>
      <c r="K40" s="22"/>
      <c r="L40" s="25"/>
      <c r="M40" s="51"/>
      <c r="N40" s="41"/>
    </row>
    <row r="41" spans="1:14" ht="12.75" customHeight="1" x14ac:dyDescent="0.2">
      <c r="A41" s="9" t="s">
        <v>528</v>
      </c>
      <c r="B41" s="12" t="s">
        <v>529</v>
      </c>
      <c r="C41" s="22">
        <v>3457422</v>
      </c>
      <c r="D41" s="25">
        <v>3362960</v>
      </c>
      <c r="E41" s="22">
        <v>3515298</v>
      </c>
      <c r="F41" s="25">
        <v>3033752</v>
      </c>
      <c r="G41" s="22">
        <v>3356113</v>
      </c>
      <c r="H41" s="25">
        <v>2896039</v>
      </c>
      <c r="I41" s="22">
        <v>3080349</v>
      </c>
      <c r="J41" s="25">
        <v>2822317</v>
      </c>
      <c r="K41" s="22">
        <v>3886365</v>
      </c>
      <c r="L41" s="25">
        <v>6371370</v>
      </c>
      <c r="M41" s="51">
        <v>4685782</v>
      </c>
      <c r="N41" s="41">
        <v>4130454</v>
      </c>
    </row>
    <row r="42" spans="1:14" ht="12.75" customHeight="1" x14ac:dyDescent="0.2">
      <c r="A42" s="9" t="s">
        <v>112</v>
      </c>
      <c r="B42" s="12" t="s">
        <v>113</v>
      </c>
      <c r="C42" s="22"/>
      <c r="D42" s="25"/>
      <c r="E42" s="22"/>
      <c r="F42" s="25"/>
      <c r="G42" s="22"/>
      <c r="H42" s="25"/>
      <c r="I42" s="22"/>
      <c r="J42" s="25"/>
      <c r="K42" s="22"/>
      <c r="L42" s="25"/>
      <c r="M42" s="51"/>
      <c r="N42" s="41"/>
    </row>
    <row r="43" spans="1:14" ht="12.75" customHeight="1" x14ac:dyDescent="0.2">
      <c r="A43" s="9" t="s">
        <v>114</v>
      </c>
      <c r="B43" s="12" t="s">
        <v>115</v>
      </c>
      <c r="C43" s="22"/>
      <c r="D43" s="25"/>
      <c r="E43" s="22"/>
      <c r="F43" s="25"/>
      <c r="G43" s="22"/>
      <c r="H43" s="25"/>
      <c r="I43" s="22"/>
      <c r="J43" s="25"/>
      <c r="K43" s="22"/>
      <c r="L43" s="25"/>
      <c r="M43" s="51"/>
      <c r="N43" s="41"/>
    </row>
    <row r="44" spans="1:14" ht="12.75" customHeight="1" x14ac:dyDescent="0.2">
      <c r="A44" s="9" t="s">
        <v>116</v>
      </c>
      <c r="B44" s="12" t="s">
        <v>23</v>
      </c>
      <c r="C44" s="22">
        <v>1460777</v>
      </c>
      <c r="D44" s="25">
        <v>1437176</v>
      </c>
      <c r="E44" s="22">
        <v>1438899</v>
      </c>
      <c r="F44" s="25">
        <v>1206727</v>
      </c>
      <c r="G44" s="22">
        <v>1193074</v>
      </c>
      <c r="H44" s="25">
        <v>1201646</v>
      </c>
      <c r="I44" s="22">
        <v>1251080</v>
      </c>
      <c r="J44" s="25">
        <v>1182022</v>
      </c>
      <c r="K44" s="22">
        <v>1435952</v>
      </c>
      <c r="L44" s="25">
        <v>1537017</v>
      </c>
      <c r="M44" s="51">
        <v>1482385</v>
      </c>
      <c r="N44" s="41">
        <v>1487691</v>
      </c>
    </row>
    <row r="45" spans="1:14" ht="12.75" customHeight="1" x14ac:dyDescent="0.2">
      <c r="A45" s="9" t="s">
        <v>117</v>
      </c>
      <c r="B45" s="12" t="s">
        <v>118</v>
      </c>
      <c r="C45" s="22"/>
      <c r="D45" s="25"/>
      <c r="E45" s="22"/>
      <c r="F45" s="25"/>
      <c r="G45" s="22"/>
      <c r="H45" s="25"/>
      <c r="I45" s="22"/>
      <c r="J45" s="25"/>
      <c r="K45" s="22"/>
      <c r="L45" s="25"/>
      <c r="M45" s="51"/>
      <c r="N45" s="41"/>
    </row>
    <row r="46" spans="1:14" ht="12.75" customHeight="1" x14ac:dyDescent="0.2">
      <c r="A46" s="9" t="s">
        <v>119</v>
      </c>
      <c r="B46" s="12" t="s">
        <v>120</v>
      </c>
      <c r="C46" s="22"/>
      <c r="D46" s="25"/>
      <c r="E46" s="22"/>
      <c r="F46" s="25"/>
      <c r="G46" s="22"/>
      <c r="H46" s="25"/>
      <c r="I46" s="22"/>
      <c r="J46" s="25"/>
      <c r="K46" s="22"/>
      <c r="L46" s="25"/>
      <c r="M46" s="51"/>
      <c r="N46" s="41"/>
    </row>
    <row r="47" spans="1:14" ht="12.75" customHeight="1" x14ac:dyDescent="0.2">
      <c r="A47" s="9" t="s">
        <v>121</v>
      </c>
      <c r="B47" s="12" t="s">
        <v>122</v>
      </c>
      <c r="C47" s="22"/>
      <c r="D47" s="25"/>
      <c r="E47" s="22"/>
      <c r="F47" s="25"/>
      <c r="G47" s="22"/>
      <c r="H47" s="25"/>
      <c r="I47" s="22"/>
      <c r="J47" s="25"/>
      <c r="K47" s="22"/>
      <c r="L47" s="25"/>
      <c r="M47" s="51"/>
      <c r="N47" s="41"/>
    </row>
    <row r="48" spans="1:14" ht="12.75" customHeight="1" x14ac:dyDescent="0.2">
      <c r="A48" s="9" t="s">
        <v>585</v>
      </c>
      <c r="B48" s="12" t="s">
        <v>586</v>
      </c>
      <c r="C48" s="22">
        <v>461600</v>
      </c>
      <c r="D48" s="25"/>
      <c r="E48" s="22"/>
      <c r="F48" s="25">
        <v>102162</v>
      </c>
      <c r="G48" s="22"/>
      <c r="H48" s="25"/>
      <c r="I48" s="22">
        <v>174172</v>
      </c>
      <c r="J48" s="25"/>
      <c r="K48" s="22"/>
      <c r="L48" s="25">
        <v>615464</v>
      </c>
      <c r="M48" s="51"/>
      <c r="N48" s="41"/>
    </row>
    <row r="49" spans="1:14" ht="12.75" customHeight="1" x14ac:dyDescent="0.2">
      <c r="A49" s="9" t="s">
        <v>123</v>
      </c>
      <c r="B49" s="12" t="s">
        <v>124</v>
      </c>
      <c r="C49" s="22"/>
      <c r="D49" s="25"/>
      <c r="E49" s="22"/>
      <c r="F49" s="25"/>
      <c r="G49" s="22"/>
      <c r="H49" s="25"/>
      <c r="I49" s="22"/>
      <c r="J49" s="25"/>
      <c r="K49" s="22"/>
      <c r="L49" s="25"/>
      <c r="M49" s="51"/>
      <c r="N49" s="41"/>
    </row>
    <row r="50" spans="1:14" ht="12.75" customHeight="1" x14ac:dyDescent="0.2">
      <c r="A50" s="9" t="s">
        <v>125</v>
      </c>
      <c r="B50" s="12" t="s">
        <v>587</v>
      </c>
      <c r="C50" s="22">
        <v>1068355</v>
      </c>
      <c r="D50" s="25"/>
      <c r="E50" s="22"/>
      <c r="F50" s="25"/>
      <c r="G50" s="22"/>
      <c r="H50" s="25"/>
      <c r="I50" s="22"/>
      <c r="J50" s="25"/>
      <c r="K50" s="22"/>
      <c r="L50" s="25"/>
      <c r="M50" s="51"/>
      <c r="N50" s="41"/>
    </row>
    <row r="51" spans="1:14" ht="12.75" customHeight="1" x14ac:dyDescent="0.2">
      <c r="A51" s="9" t="s">
        <v>563</v>
      </c>
      <c r="B51" s="12" t="s">
        <v>122</v>
      </c>
      <c r="C51" s="22"/>
      <c r="D51" s="25"/>
      <c r="E51" s="22"/>
      <c r="F51" s="25"/>
      <c r="G51" s="22"/>
      <c r="H51" s="25"/>
      <c r="I51" s="22"/>
      <c r="J51" s="25"/>
      <c r="K51" s="22"/>
      <c r="L51" s="25">
        <v>1227284</v>
      </c>
      <c r="M51" s="51"/>
      <c r="N51" s="41"/>
    </row>
    <row r="52" spans="1:14" ht="12.75" customHeight="1" x14ac:dyDescent="0.2">
      <c r="A52" s="9" t="s">
        <v>126</v>
      </c>
      <c r="B52" s="12" t="s">
        <v>127</v>
      </c>
      <c r="C52" s="22"/>
      <c r="D52" s="25"/>
      <c r="E52" s="22"/>
      <c r="F52" s="25"/>
      <c r="G52" s="22"/>
      <c r="H52" s="25"/>
      <c r="I52" s="22"/>
      <c r="J52" s="25"/>
      <c r="K52" s="22"/>
      <c r="L52" s="25"/>
      <c r="M52" s="51"/>
      <c r="N52" s="41"/>
    </row>
    <row r="53" spans="1:14" ht="12.75" customHeight="1" x14ac:dyDescent="0.2">
      <c r="A53" s="9" t="s">
        <v>128</v>
      </c>
      <c r="B53" s="12" t="s">
        <v>122</v>
      </c>
      <c r="C53" s="22"/>
      <c r="D53" s="25"/>
      <c r="E53" s="22"/>
      <c r="F53" s="25"/>
      <c r="G53" s="22"/>
      <c r="H53" s="25"/>
      <c r="I53" s="22"/>
      <c r="J53" s="25"/>
      <c r="K53" s="22"/>
      <c r="L53" s="25"/>
      <c r="M53" s="51"/>
      <c r="N53" s="41"/>
    </row>
    <row r="54" spans="1:14" ht="12.75" customHeight="1" x14ac:dyDescent="0.2">
      <c r="A54" s="9" t="s">
        <v>129</v>
      </c>
      <c r="B54" s="12" t="s">
        <v>130</v>
      </c>
      <c r="C54" s="22"/>
      <c r="D54" s="25"/>
      <c r="E54" s="22"/>
      <c r="F54" s="25"/>
      <c r="G54" s="22"/>
      <c r="H54" s="25"/>
      <c r="I54" s="22"/>
      <c r="J54" s="25"/>
      <c r="K54" s="22"/>
      <c r="L54" s="25"/>
      <c r="M54" s="51"/>
      <c r="N54" s="41"/>
    </row>
    <row r="55" spans="1:14" ht="12.75" customHeight="1" x14ac:dyDescent="0.2">
      <c r="A55" s="9" t="s">
        <v>530</v>
      </c>
      <c r="B55" s="12" t="s">
        <v>531</v>
      </c>
      <c r="C55" s="22">
        <v>758266</v>
      </c>
      <c r="D55" s="22">
        <v>758266</v>
      </c>
      <c r="E55" s="22">
        <v>458254</v>
      </c>
      <c r="F55" s="25">
        <v>458254</v>
      </c>
      <c r="G55" s="22">
        <v>505672</v>
      </c>
      <c r="H55" s="25">
        <v>458254</v>
      </c>
      <c r="I55" s="22">
        <v>519355</v>
      </c>
      <c r="J55" s="25">
        <v>458254</v>
      </c>
      <c r="K55" s="22">
        <v>458254</v>
      </c>
      <c r="L55" s="25">
        <v>1552026</v>
      </c>
      <c r="M55" s="51">
        <v>1544563</v>
      </c>
      <c r="N55" s="41">
        <v>955758</v>
      </c>
    </row>
    <row r="56" spans="1:14" ht="12.75" customHeight="1" x14ac:dyDescent="0.2">
      <c r="A56" s="9" t="s">
        <v>131</v>
      </c>
      <c r="B56" s="12" t="s">
        <v>132</v>
      </c>
      <c r="C56" s="22"/>
      <c r="D56" s="25"/>
      <c r="E56" s="22"/>
      <c r="F56" s="25"/>
      <c r="G56" s="22"/>
      <c r="H56" s="25"/>
      <c r="I56" s="22"/>
      <c r="J56" s="25"/>
      <c r="K56" s="22"/>
      <c r="L56" s="25"/>
      <c r="M56" s="51"/>
      <c r="N56" s="41"/>
    </row>
    <row r="57" spans="1:14" ht="12.75" customHeight="1" x14ac:dyDescent="0.2">
      <c r="A57" s="9" t="s">
        <v>133</v>
      </c>
      <c r="B57" s="12" t="s">
        <v>24</v>
      </c>
      <c r="C57" s="22"/>
      <c r="D57" s="25"/>
      <c r="E57" s="22"/>
      <c r="F57" s="25"/>
      <c r="G57" s="22"/>
      <c r="H57" s="25"/>
      <c r="I57" s="22"/>
      <c r="J57" s="25"/>
      <c r="K57" s="22"/>
      <c r="L57" s="25"/>
      <c r="M57" s="51"/>
      <c r="N57" s="41"/>
    </row>
    <row r="58" spans="1:14" ht="12.75" customHeight="1" x14ac:dyDescent="0.2">
      <c r="A58" s="9" t="s">
        <v>134</v>
      </c>
      <c r="B58" s="12" t="s">
        <v>38</v>
      </c>
      <c r="C58" s="22"/>
      <c r="D58" s="25"/>
      <c r="E58" s="22"/>
      <c r="F58" s="25"/>
      <c r="G58" s="22"/>
      <c r="H58" s="25"/>
      <c r="I58" s="22"/>
      <c r="J58" s="25"/>
      <c r="K58" s="22"/>
      <c r="L58" s="25"/>
      <c r="M58" s="51"/>
      <c r="N58" s="41"/>
    </row>
    <row r="59" spans="1:14" ht="12.75" customHeight="1" x14ac:dyDescent="0.2">
      <c r="A59" s="9" t="s">
        <v>135</v>
      </c>
      <c r="B59" s="12" t="s">
        <v>136</v>
      </c>
      <c r="C59" s="22"/>
      <c r="D59" s="25"/>
      <c r="E59" s="22"/>
      <c r="F59" s="25"/>
      <c r="G59" s="22"/>
      <c r="H59" s="25"/>
      <c r="I59" s="22"/>
      <c r="J59" s="25"/>
      <c r="K59" s="22"/>
      <c r="L59" s="25"/>
      <c r="M59" s="51"/>
      <c r="N59" s="41"/>
    </row>
    <row r="60" spans="1:14" ht="12.75" customHeight="1" x14ac:dyDescent="0.2">
      <c r="A60" s="9" t="s">
        <v>137</v>
      </c>
      <c r="B60" s="12" t="s">
        <v>138</v>
      </c>
      <c r="C60" s="22"/>
      <c r="D60" s="25"/>
      <c r="E60" s="22"/>
      <c r="F60" s="25"/>
      <c r="G60" s="22"/>
      <c r="H60" s="25"/>
      <c r="I60" s="22"/>
      <c r="J60" s="25"/>
      <c r="K60" s="22"/>
      <c r="L60" s="25"/>
      <c r="M60" s="51"/>
      <c r="N60" s="41"/>
    </row>
    <row r="61" spans="1:14" ht="12.75" customHeight="1" x14ac:dyDescent="0.2">
      <c r="A61" s="9" t="s">
        <v>139</v>
      </c>
      <c r="B61" s="12" t="s">
        <v>140</v>
      </c>
      <c r="C61" s="22"/>
      <c r="D61" s="25"/>
      <c r="E61" s="22"/>
      <c r="F61" s="25"/>
      <c r="G61" s="22"/>
      <c r="H61" s="25"/>
      <c r="I61" s="22"/>
      <c r="J61" s="25"/>
      <c r="K61" s="22"/>
      <c r="L61" s="25"/>
      <c r="M61" s="51"/>
      <c r="N61" s="41"/>
    </row>
    <row r="62" spans="1:14" ht="12.75" customHeight="1" x14ac:dyDescent="0.2">
      <c r="A62" s="9" t="s">
        <v>141</v>
      </c>
      <c r="B62" s="12" t="s">
        <v>142</v>
      </c>
      <c r="C62" s="22"/>
      <c r="D62" s="25"/>
      <c r="E62" s="22"/>
      <c r="F62" s="25"/>
      <c r="G62" s="22"/>
      <c r="H62" s="25"/>
      <c r="I62" s="22"/>
      <c r="J62" s="25"/>
      <c r="K62" s="22">
        <v>2513693</v>
      </c>
      <c r="L62" s="25"/>
      <c r="M62" s="51"/>
      <c r="N62" s="41">
        <v>-162225</v>
      </c>
    </row>
    <row r="63" spans="1:14" ht="12.75" customHeight="1" x14ac:dyDescent="0.2">
      <c r="A63" s="9" t="s">
        <v>143</v>
      </c>
      <c r="B63" s="12" t="s">
        <v>144</v>
      </c>
      <c r="C63" s="22"/>
      <c r="D63" s="25"/>
      <c r="E63" s="22"/>
      <c r="F63" s="25"/>
      <c r="G63" s="22"/>
      <c r="H63" s="25"/>
      <c r="I63" s="22"/>
      <c r="J63" s="25"/>
      <c r="K63" s="22"/>
      <c r="L63" s="25"/>
      <c r="M63" s="51"/>
      <c r="N63" s="41">
        <v>3990350</v>
      </c>
    </row>
    <row r="64" spans="1:14" ht="12.75" customHeight="1" x14ac:dyDescent="0.2">
      <c r="A64" s="9" t="s">
        <v>145</v>
      </c>
      <c r="B64" s="12" t="s">
        <v>146</v>
      </c>
      <c r="C64" s="22"/>
      <c r="D64" s="25"/>
      <c r="E64" s="22"/>
      <c r="F64" s="25">
        <v>527497</v>
      </c>
      <c r="G64" s="22"/>
      <c r="H64" s="25">
        <v>555260</v>
      </c>
      <c r="I64" s="22"/>
      <c r="J64" s="25">
        <v>55526</v>
      </c>
      <c r="K64" s="22">
        <v>83289</v>
      </c>
      <c r="L64" s="25"/>
      <c r="M64" s="51"/>
      <c r="N64" s="41"/>
    </row>
    <row r="65" spans="1:14" ht="12.75" customHeight="1" x14ac:dyDescent="0.2">
      <c r="A65" s="9" t="s">
        <v>147</v>
      </c>
      <c r="B65" s="12" t="s">
        <v>148</v>
      </c>
      <c r="C65" s="22"/>
      <c r="D65" s="25"/>
      <c r="E65" s="22"/>
      <c r="F65" s="25"/>
      <c r="G65" s="22"/>
      <c r="H65" s="25"/>
      <c r="I65" s="22"/>
      <c r="J65" s="25"/>
      <c r="K65" s="22"/>
      <c r="L65" s="25"/>
      <c r="M65" s="51"/>
      <c r="N65" s="41"/>
    </row>
    <row r="66" spans="1:14" ht="12.75" customHeight="1" x14ac:dyDescent="0.2">
      <c r="A66" s="9" t="s">
        <v>149</v>
      </c>
      <c r="B66" s="12" t="s">
        <v>150</v>
      </c>
      <c r="C66" s="22">
        <v>2560000</v>
      </c>
      <c r="D66" s="25"/>
      <c r="E66" s="22"/>
      <c r="F66" s="25"/>
      <c r="G66" s="22"/>
      <c r="H66" s="25"/>
      <c r="I66" s="22"/>
      <c r="J66" s="25"/>
      <c r="K66" s="22"/>
      <c r="L66" s="25"/>
      <c r="M66" s="51"/>
      <c r="N66" s="41">
        <v>24800000</v>
      </c>
    </row>
    <row r="67" spans="1:14" ht="12.75" customHeight="1" x14ac:dyDescent="0.2">
      <c r="A67" s="9" t="s">
        <v>598</v>
      </c>
      <c r="B67" s="12" t="s">
        <v>599</v>
      </c>
      <c r="C67" s="22"/>
      <c r="D67" s="25"/>
      <c r="E67" s="22"/>
      <c r="F67" s="25"/>
      <c r="G67" s="22"/>
      <c r="H67" s="25"/>
      <c r="I67" s="22"/>
      <c r="J67" s="25"/>
      <c r="K67" s="22"/>
      <c r="L67" s="25"/>
      <c r="M67" s="51"/>
      <c r="N67" s="41"/>
    </row>
    <row r="68" spans="1:14" ht="12.75" customHeight="1" x14ac:dyDescent="0.2">
      <c r="A68" s="9" t="s">
        <v>151</v>
      </c>
      <c r="B68" s="12" t="s">
        <v>152</v>
      </c>
      <c r="C68" s="22"/>
      <c r="D68" s="25"/>
      <c r="E68" s="22"/>
      <c r="F68" s="25">
        <v>23224</v>
      </c>
      <c r="G68" s="22"/>
      <c r="H68" s="25"/>
      <c r="I68" s="22"/>
      <c r="J68" s="25">
        <v>23224</v>
      </c>
      <c r="K68" s="22"/>
      <c r="L68" s="25"/>
      <c r="M68" s="51"/>
      <c r="N68" s="41"/>
    </row>
    <row r="69" spans="1:14" ht="12.75" customHeight="1" x14ac:dyDescent="0.2">
      <c r="A69" s="10" t="s">
        <v>153</v>
      </c>
      <c r="B69" s="13" t="s">
        <v>154</v>
      </c>
      <c r="C69" s="14">
        <f t="shared" ref="C69:N69" si="2">SUM(C70:C124)</f>
        <v>31677236</v>
      </c>
      <c r="D69" s="14">
        <f t="shared" si="2"/>
        <v>29017671</v>
      </c>
      <c r="E69" s="14">
        <f t="shared" si="2"/>
        <v>39540899</v>
      </c>
      <c r="F69" s="14">
        <f t="shared" si="2"/>
        <v>46197196</v>
      </c>
      <c r="G69" s="14">
        <f t="shared" si="2"/>
        <v>47196805</v>
      </c>
      <c r="H69" s="14">
        <f t="shared" si="2"/>
        <v>49015987</v>
      </c>
      <c r="I69" s="14">
        <f t="shared" si="2"/>
        <v>52914267</v>
      </c>
      <c r="J69" s="14">
        <f t="shared" si="2"/>
        <v>51932797</v>
      </c>
      <c r="K69" s="14">
        <f t="shared" si="2"/>
        <v>50738822</v>
      </c>
      <c r="L69" s="14">
        <f t="shared" si="2"/>
        <v>39922614</v>
      </c>
      <c r="M69" s="14">
        <f t="shared" si="2"/>
        <v>36933966</v>
      </c>
      <c r="N69" s="14">
        <f t="shared" si="2"/>
        <v>38160341</v>
      </c>
    </row>
    <row r="70" spans="1:14" ht="12.75" customHeight="1" x14ac:dyDescent="0.2">
      <c r="A70" s="9" t="s">
        <v>155</v>
      </c>
      <c r="B70" s="12" t="s">
        <v>89</v>
      </c>
      <c r="C70" s="22"/>
      <c r="D70" s="25"/>
      <c r="E70" s="22"/>
      <c r="F70" s="25"/>
      <c r="G70" s="22"/>
      <c r="H70" s="25"/>
      <c r="I70" s="22"/>
      <c r="J70" s="25"/>
      <c r="K70" s="22"/>
      <c r="L70" s="25"/>
      <c r="M70" s="51"/>
      <c r="N70" s="41"/>
    </row>
    <row r="71" spans="1:14" ht="12.75" customHeight="1" x14ac:dyDescent="0.2">
      <c r="A71" s="9" t="s">
        <v>156</v>
      </c>
      <c r="B71" s="12" t="s">
        <v>3</v>
      </c>
      <c r="C71" s="22">
        <v>17123877</v>
      </c>
      <c r="D71" s="25">
        <v>17120932</v>
      </c>
      <c r="E71" s="22">
        <v>24189335</v>
      </c>
      <c r="F71" s="25">
        <v>27419291</v>
      </c>
      <c r="G71" s="22">
        <v>29247045</v>
      </c>
      <c r="H71" s="25">
        <v>30419863</v>
      </c>
      <c r="I71" s="22">
        <v>32360701</v>
      </c>
      <c r="J71" s="25">
        <v>32229923</v>
      </c>
      <c r="K71" s="22">
        <v>25767470</v>
      </c>
      <c r="L71" s="25">
        <v>24394677</v>
      </c>
      <c r="M71" s="51">
        <v>22469420</v>
      </c>
      <c r="N71" s="41">
        <v>23646665</v>
      </c>
    </row>
    <row r="72" spans="1:14" ht="12.75" customHeight="1" x14ac:dyDescent="0.2">
      <c r="A72" s="9" t="s">
        <v>157</v>
      </c>
      <c r="B72" s="12" t="s">
        <v>92</v>
      </c>
      <c r="C72" s="22"/>
      <c r="D72" s="25"/>
      <c r="E72" s="22"/>
      <c r="F72" s="25"/>
      <c r="G72" s="22"/>
      <c r="H72" s="25"/>
      <c r="I72" s="22"/>
      <c r="J72" s="25"/>
      <c r="K72" s="22"/>
      <c r="L72" s="25"/>
      <c r="M72" s="51"/>
      <c r="N72" s="41"/>
    </row>
    <row r="73" spans="1:14" ht="12.75" customHeight="1" x14ac:dyDescent="0.2">
      <c r="A73" s="9" t="s">
        <v>532</v>
      </c>
      <c r="B73" s="12" t="s">
        <v>505</v>
      </c>
      <c r="C73" s="22">
        <v>3311323</v>
      </c>
      <c r="D73" s="25">
        <v>3981608</v>
      </c>
      <c r="E73" s="22">
        <v>3133296</v>
      </c>
      <c r="F73" s="25">
        <v>3715866</v>
      </c>
      <c r="G73" s="22">
        <v>3965694</v>
      </c>
      <c r="H73" s="25">
        <v>4205176</v>
      </c>
      <c r="I73" s="22">
        <v>4311261</v>
      </c>
      <c r="J73" s="25">
        <v>4584134</v>
      </c>
      <c r="K73" s="22">
        <v>3460557</v>
      </c>
      <c r="L73" s="25">
        <v>3386455</v>
      </c>
      <c r="M73" s="51">
        <v>3244341</v>
      </c>
      <c r="N73" s="41">
        <v>3436965</v>
      </c>
    </row>
    <row r="74" spans="1:14" ht="12.75" customHeight="1" x14ac:dyDescent="0.2">
      <c r="A74" s="9" t="s">
        <v>158</v>
      </c>
      <c r="B74" s="12" t="s">
        <v>159</v>
      </c>
      <c r="C74" s="22"/>
      <c r="D74" s="25"/>
      <c r="E74" s="22"/>
      <c r="F74" s="25"/>
      <c r="G74" s="22"/>
      <c r="H74" s="25"/>
      <c r="I74" s="22"/>
      <c r="J74" s="25"/>
      <c r="K74" s="22"/>
      <c r="L74" s="25"/>
      <c r="M74" s="51"/>
      <c r="N74" s="41"/>
    </row>
    <row r="75" spans="1:14" ht="12.75" customHeight="1" x14ac:dyDescent="0.2">
      <c r="A75" s="9" t="s">
        <v>160</v>
      </c>
      <c r="B75" s="12" t="s">
        <v>94</v>
      </c>
      <c r="C75" s="22"/>
      <c r="D75" s="25"/>
      <c r="E75" s="22"/>
      <c r="F75" s="25"/>
      <c r="G75" s="22"/>
      <c r="H75" s="25"/>
      <c r="I75" s="22"/>
      <c r="J75" s="25"/>
      <c r="K75" s="22"/>
      <c r="L75" s="25"/>
      <c r="M75" s="51"/>
      <c r="N75" s="41"/>
    </row>
    <row r="76" spans="1:14" ht="12.75" customHeight="1" x14ac:dyDescent="0.2">
      <c r="A76" s="9" t="s">
        <v>25</v>
      </c>
      <c r="B76" s="12" t="s">
        <v>26</v>
      </c>
      <c r="C76" s="22"/>
      <c r="D76" s="25"/>
      <c r="E76" s="22"/>
      <c r="F76" s="25"/>
      <c r="G76" s="22"/>
      <c r="H76" s="25"/>
      <c r="I76" s="22"/>
      <c r="J76" s="25"/>
      <c r="K76" s="22"/>
      <c r="L76" s="25"/>
      <c r="M76" s="51"/>
      <c r="N76" s="41"/>
    </row>
    <row r="77" spans="1:14" ht="12.75" customHeight="1" x14ac:dyDescent="0.2">
      <c r="A77" s="9" t="s">
        <v>533</v>
      </c>
      <c r="B77" s="12" t="s">
        <v>507</v>
      </c>
      <c r="C77" s="22">
        <v>2553354</v>
      </c>
      <c r="D77" s="25">
        <v>2552912</v>
      </c>
      <c r="E77" s="22">
        <v>3556840</v>
      </c>
      <c r="F77" s="25">
        <v>3981527</v>
      </c>
      <c r="G77" s="22">
        <v>4421184</v>
      </c>
      <c r="H77" s="25">
        <v>4549718</v>
      </c>
      <c r="I77" s="22">
        <v>4854122</v>
      </c>
      <c r="J77" s="25">
        <v>4834502</v>
      </c>
      <c r="K77" s="22">
        <v>3865136</v>
      </c>
      <c r="L77" s="25">
        <v>3659216</v>
      </c>
      <c r="M77" s="51">
        <v>3370426</v>
      </c>
      <c r="N77" s="41">
        <v>3547008</v>
      </c>
    </row>
    <row r="78" spans="1:14" ht="12.75" customHeight="1" x14ac:dyDescent="0.2">
      <c r="A78" s="9" t="s">
        <v>161</v>
      </c>
      <c r="B78" s="12" t="s">
        <v>98</v>
      </c>
      <c r="C78" s="22"/>
      <c r="D78" s="25"/>
      <c r="E78" s="22"/>
      <c r="F78" s="25"/>
      <c r="G78" s="22"/>
      <c r="H78" s="25"/>
      <c r="I78" s="22"/>
      <c r="J78" s="25"/>
      <c r="K78" s="22"/>
      <c r="L78" s="25"/>
      <c r="M78" s="51"/>
      <c r="N78" s="41"/>
    </row>
    <row r="79" spans="1:14" ht="12.75" customHeight="1" x14ac:dyDescent="0.2">
      <c r="A79" s="9" t="s">
        <v>27</v>
      </c>
      <c r="B79" s="12" t="s">
        <v>28</v>
      </c>
      <c r="C79" s="22"/>
      <c r="D79" s="25"/>
      <c r="E79" s="22"/>
      <c r="F79" s="25"/>
      <c r="G79" s="22"/>
      <c r="H79" s="25"/>
      <c r="I79" s="22"/>
      <c r="J79" s="25"/>
      <c r="K79" s="22"/>
      <c r="L79" s="25"/>
      <c r="M79" s="51"/>
      <c r="N79" s="41"/>
    </row>
    <row r="80" spans="1:14" ht="12.75" customHeight="1" x14ac:dyDescent="0.2">
      <c r="A80" s="9" t="s">
        <v>162</v>
      </c>
      <c r="B80" s="12" t="s">
        <v>100</v>
      </c>
      <c r="C80" s="22"/>
      <c r="D80" s="25"/>
      <c r="E80" s="22"/>
      <c r="F80" s="25"/>
      <c r="G80" s="22"/>
      <c r="H80" s="25"/>
      <c r="I80" s="22"/>
      <c r="J80" s="25"/>
      <c r="K80" s="22"/>
      <c r="L80" s="25"/>
      <c r="M80" s="51"/>
      <c r="N80" s="41"/>
    </row>
    <row r="81" spans="1:14" ht="12.75" customHeight="1" x14ac:dyDescent="0.2">
      <c r="A81" s="9" t="s">
        <v>163</v>
      </c>
      <c r="B81" s="12" t="s">
        <v>102</v>
      </c>
      <c r="C81" s="22"/>
      <c r="D81" s="25"/>
      <c r="E81" s="22"/>
      <c r="F81" s="25"/>
      <c r="G81" s="22"/>
      <c r="H81" s="25"/>
      <c r="I81" s="22"/>
      <c r="J81" s="25"/>
      <c r="K81" s="22"/>
      <c r="L81" s="25"/>
      <c r="M81" s="51"/>
      <c r="N81" s="41"/>
    </row>
    <row r="82" spans="1:14" ht="12.75" customHeight="1" x14ac:dyDescent="0.2">
      <c r="A82" s="9" t="s">
        <v>603</v>
      </c>
      <c r="B82" s="12" t="s">
        <v>584</v>
      </c>
      <c r="C82" s="22"/>
      <c r="D82" s="25"/>
      <c r="E82" s="22"/>
      <c r="F82" s="25">
        <v>2894</v>
      </c>
      <c r="G82" s="22"/>
      <c r="H82" s="25"/>
      <c r="I82" s="22"/>
      <c r="J82" s="25"/>
      <c r="K82" s="22"/>
      <c r="L82" s="25"/>
      <c r="M82" s="51"/>
      <c r="N82" s="41"/>
    </row>
    <row r="83" spans="1:14" ht="12.75" customHeight="1" x14ac:dyDescent="0.2">
      <c r="A83" s="9" t="s">
        <v>534</v>
      </c>
      <c r="B83" s="12" t="s">
        <v>509</v>
      </c>
      <c r="C83" s="22"/>
      <c r="D83" s="25"/>
      <c r="E83" s="22"/>
      <c r="F83" s="25"/>
      <c r="G83" s="22"/>
      <c r="H83" s="25"/>
      <c r="I83" s="22"/>
      <c r="J83" s="25"/>
      <c r="K83" s="22"/>
      <c r="L83" s="25"/>
      <c r="M83" s="51"/>
      <c r="N83" s="41"/>
    </row>
    <row r="84" spans="1:14" ht="12.75" customHeight="1" x14ac:dyDescent="0.2">
      <c r="A84" s="9" t="s">
        <v>535</v>
      </c>
      <c r="B84" s="12" t="s">
        <v>511</v>
      </c>
      <c r="C84" s="22">
        <v>922565</v>
      </c>
      <c r="D84" s="25">
        <v>922405</v>
      </c>
      <c r="E84" s="22">
        <v>2079688</v>
      </c>
      <c r="F84" s="25">
        <v>2314899</v>
      </c>
      <c r="G84" s="22">
        <v>2490620</v>
      </c>
      <c r="H84" s="25">
        <v>2563695</v>
      </c>
      <c r="I84" s="22">
        <v>2719151</v>
      </c>
      <c r="J84" s="25">
        <v>2715952</v>
      </c>
      <c r="K84" s="22">
        <v>2161842</v>
      </c>
      <c r="L84" s="25">
        <v>2034998</v>
      </c>
      <c r="M84" s="51">
        <v>1915123</v>
      </c>
      <c r="N84" s="41">
        <v>2016249</v>
      </c>
    </row>
    <row r="85" spans="1:14" ht="12.75" customHeight="1" x14ac:dyDescent="0.2">
      <c r="A85" s="9" t="s">
        <v>29</v>
      </c>
      <c r="B85" s="12" t="s">
        <v>30</v>
      </c>
      <c r="C85" s="22"/>
      <c r="D85" s="25"/>
      <c r="E85" s="22"/>
      <c r="F85" s="25"/>
      <c r="G85" s="22"/>
      <c r="H85" s="25"/>
      <c r="I85" s="22"/>
      <c r="J85" s="25"/>
      <c r="K85" s="22"/>
      <c r="L85" s="25"/>
      <c r="M85" s="51"/>
      <c r="N85" s="41"/>
    </row>
    <row r="86" spans="1:14" ht="12.75" customHeight="1" x14ac:dyDescent="0.2">
      <c r="A86" s="9" t="s">
        <v>610</v>
      </c>
      <c r="B86" s="12" t="s">
        <v>611</v>
      </c>
      <c r="C86" s="22"/>
      <c r="D86" s="25"/>
      <c r="E86" s="22">
        <v>1500000</v>
      </c>
      <c r="F86" s="25"/>
      <c r="G86" s="22"/>
      <c r="H86" s="25"/>
      <c r="I86" s="22"/>
      <c r="J86" s="25"/>
      <c r="K86" s="22"/>
      <c r="L86" s="25"/>
      <c r="M86" s="51"/>
      <c r="N86" s="41"/>
    </row>
    <row r="87" spans="1:14" ht="12.75" customHeight="1" x14ac:dyDescent="0.2">
      <c r="A87" s="9" t="s">
        <v>164</v>
      </c>
      <c r="B87" s="12" t="s">
        <v>104</v>
      </c>
      <c r="C87" s="22"/>
      <c r="D87" s="25"/>
      <c r="E87" s="22"/>
      <c r="F87" s="25"/>
      <c r="G87" s="22"/>
      <c r="H87" s="25"/>
      <c r="I87" s="22"/>
      <c r="J87" s="25"/>
      <c r="K87" s="22"/>
      <c r="L87" s="25"/>
      <c r="M87" s="51"/>
      <c r="N87" s="41"/>
    </row>
    <row r="88" spans="1:14" ht="12.75" customHeight="1" x14ac:dyDescent="0.2">
      <c r="A88" s="9" t="s">
        <v>165</v>
      </c>
      <c r="B88" s="12" t="s">
        <v>13</v>
      </c>
      <c r="C88" s="22"/>
      <c r="D88" s="25"/>
      <c r="E88" s="22"/>
      <c r="F88" s="25"/>
      <c r="G88" s="22"/>
      <c r="H88" s="25"/>
      <c r="I88" s="22"/>
      <c r="J88" s="25"/>
      <c r="K88" s="22"/>
      <c r="L88" s="25"/>
      <c r="M88" s="51"/>
      <c r="N88" s="41"/>
    </row>
    <row r="89" spans="1:14" ht="12.75" customHeight="1" x14ac:dyDescent="0.2">
      <c r="A89" s="9" t="s">
        <v>166</v>
      </c>
      <c r="B89" s="12" t="s">
        <v>106</v>
      </c>
      <c r="C89" s="22"/>
      <c r="D89" s="25"/>
      <c r="E89" s="22"/>
      <c r="F89" s="25"/>
      <c r="G89" s="22"/>
      <c r="H89" s="25"/>
      <c r="I89" s="22"/>
      <c r="J89" s="25"/>
      <c r="K89" s="22"/>
      <c r="L89" s="25"/>
      <c r="M89" s="51"/>
      <c r="N89" s="41"/>
    </row>
    <row r="90" spans="1:14" ht="12.75" customHeight="1" x14ac:dyDescent="0.2">
      <c r="A90" s="9" t="s">
        <v>31</v>
      </c>
      <c r="B90" s="12" t="s">
        <v>32</v>
      </c>
      <c r="C90" s="22"/>
      <c r="D90" s="25"/>
      <c r="E90" s="22"/>
      <c r="F90" s="25"/>
      <c r="G90" s="22"/>
      <c r="H90" s="25"/>
      <c r="I90" s="22"/>
      <c r="J90" s="25"/>
      <c r="K90" s="22"/>
      <c r="L90" s="25"/>
      <c r="M90" s="51"/>
      <c r="N90" s="41"/>
    </row>
    <row r="91" spans="1:14" ht="12.75" customHeight="1" x14ac:dyDescent="0.2">
      <c r="A91" s="9" t="s">
        <v>33</v>
      </c>
      <c r="B91" s="12" t="s">
        <v>34</v>
      </c>
      <c r="C91" s="22"/>
      <c r="D91" s="25"/>
      <c r="E91" s="22"/>
      <c r="F91" s="25"/>
      <c r="G91" s="22"/>
      <c r="H91" s="25"/>
      <c r="I91" s="22"/>
      <c r="J91" s="25"/>
      <c r="K91" s="22"/>
      <c r="L91" s="25"/>
      <c r="M91" s="51"/>
      <c r="N91" s="41"/>
    </row>
    <row r="92" spans="1:14" ht="12.75" customHeight="1" x14ac:dyDescent="0.2">
      <c r="A92" s="9" t="s">
        <v>35</v>
      </c>
      <c r="B92" s="12" t="s">
        <v>36</v>
      </c>
      <c r="C92" s="22"/>
      <c r="D92" s="25"/>
      <c r="E92" s="22"/>
      <c r="F92" s="25"/>
      <c r="G92" s="22"/>
      <c r="H92" s="25"/>
      <c r="I92" s="22"/>
      <c r="J92" s="25"/>
      <c r="K92" s="22"/>
      <c r="L92" s="25"/>
      <c r="M92" s="51"/>
      <c r="N92" s="41"/>
    </row>
    <row r="93" spans="1:14" ht="12.75" customHeight="1" x14ac:dyDescent="0.2">
      <c r="A93" s="9" t="s">
        <v>536</v>
      </c>
      <c r="B93" s="12" t="s">
        <v>515</v>
      </c>
      <c r="C93" s="22"/>
      <c r="D93" s="25"/>
      <c r="E93" s="22"/>
      <c r="F93" s="25"/>
      <c r="G93" s="22"/>
      <c r="H93" s="25"/>
      <c r="I93" s="22"/>
      <c r="J93" s="25"/>
      <c r="K93" s="22"/>
      <c r="L93" s="25"/>
      <c r="M93" s="51"/>
      <c r="N93" s="41"/>
    </row>
    <row r="94" spans="1:14" ht="12.75" customHeight="1" x14ac:dyDescent="0.2">
      <c r="A94" s="9" t="s">
        <v>562</v>
      </c>
      <c r="B94" s="12" t="s">
        <v>519</v>
      </c>
      <c r="C94" s="22"/>
      <c r="D94" s="25"/>
      <c r="E94" s="22"/>
      <c r="F94" s="25"/>
      <c r="G94" s="22"/>
      <c r="H94" s="25"/>
      <c r="I94" s="22"/>
      <c r="J94" s="25"/>
      <c r="K94" s="22"/>
      <c r="L94" s="25"/>
      <c r="M94" s="51"/>
      <c r="N94" s="41"/>
    </row>
    <row r="95" spans="1:14" ht="12.75" customHeight="1" x14ac:dyDescent="0.2">
      <c r="A95" s="9" t="s">
        <v>167</v>
      </c>
      <c r="B95" s="12" t="s">
        <v>110</v>
      </c>
      <c r="C95" s="22"/>
      <c r="D95" s="25"/>
      <c r="E95" s="22"/>
      <c r="F95" s="25"/>
      <c r="G95" s="22"/>
      <c r="H95" s="25"/>
      <c r="I95" s="22"/>
      <c r="J95" s="25"/>
      <c r="K95" s="22"/>
      <c r="L95" s="25"/>
      <c r="M95" s="51"/>
      <c r="N95" s="41"/>
    </row>
    <row r="96" spans="1:14" ht="12.75" customHeight="1" x14ac:dyDescent="0.2">
      <c r="A96" s="9" t="s">
        <v>37</v>
      </c>
      <c r="B96" s="12" t="s">
        <v>21</v>
      </c>
      <c r="C96" s="22"/>
      <c r="D96" s="25"/>
      <c r="E96" s="22"/>
      <c r="F96" s="25"/>
      <c r="G96" s="22"/>
      <c r="H96" s="25"/>
      <c r="I96" s="22"/>
      <c r="J96" s="25"/>
      <c r="K96" s="22"/>
      <c r="L96" s="25"/>
      <c r="M96" s="51"/>
      <c r="N96" s="41"/>
    </row>
    <row r="97" spans="1:14" ht="12.75" customHeight="1" x14ac:dyDescent="0.2">
      <c r="A97" s="9" t="s">
        <v>569</v>
      </c>
      <c r="B97" s="12" t="s">
        <v>612</v>
      </c>
      <c r="C97" s="22"/>
      <c r="D97" s="25"/>
      <c r="E97" s="22"/>
      <c r="F97" s="25"/>
      <c r="G97" s="22"/>
      <c r="H97" s="25"/>
      <c r="I97" s="22">
        <v>232320</v>
      </c>
      <c r="J97" s="25"/>
      <c r="K97" s="22"/>
      <c r="L97" s="25"/>
      <c r="M97" s="51"/>
      <c r="N97" s="41"/>
    </row>
    <row r="98" spans="1:14" ht="12.75" customHeight="1" x14ac:dyDescent="0.2">
      <c r="A98" s="9" t="s">
        <v>600</v>
      </c>
      <c r="B98" s="12" t="s">
        <v>601</v>
      </c>
      <c r="C98" s="22"/>
      <c r="D98" s="25"/>
      <c r="E98" s="22"/>
      <c r="F98" s="25"/>
      <c r="G98" s="22"/>
      <c r="H98" s="25"/>
      <c r="I98" s="22"/>
      <c r="J98" s="25">
        <v>241618</v>
      </c>
      <c r="K98" s="22"/>
      <c r="L98" s="25"/>
      <c r="M98" s="51"/>
      <c r="N98" s="41">
        <v>214774</v>
      </c>
    </row>
    <row r="99" spans="1:14" ht="12.75" customHeight="1" x14ac:dyDescent="0.2">
      <c r="A99" s="9" t="s">
        <v>560</v>
      </c>
      <c r="B99" s="12" t="s">
        <v>578</v>
      </c>
      <c r="C99" s="22">
        <v>1201251</v>
      </c>
      <c r="D99" s="25">
        <v>1201045</v>
      </c>
      <c r="E99" s="22">
        <v>1704011</v>
      </c>
      <c r="F99" s="25">
        <v>1955368</v>
      </c>
      <c r="G99" s="22">
        <v>2123375</v>
      </c>
      <c r="H99" s="25">
        <v>2089987</v>
      </c>
      <c r="I99" s="22">
        <v>2230275</v>
      </c>
      <c r="J99" s="25">
        <v>2219480</v>
      </c>
      <c r="K99" s="22">
        <v>1770632</v>
      </c>
      <c r="L99" s="25">
        <v>1674642</v>
      </c>
      <c r="M99" s="51">
        <v>1562877</v>
      </c>
      <c r="N99" s="41">
        <v>1641025</v>
      </c>
    </row>
    <row r="100" spans="1:14" ht="12.75" customHeight="1" x14ac:dyDescent="0.2">
      <c r="A100" s="9" t="s">
        <v>537</v>
      </c>
      <c r="B100" s="12" t="s">
        <v>525</v>
      </c>
      <c r="C100" s="22"/>
      <c r="D100" s="25"/>
      <c r="E100" s="22"/>
      <c r="F100" s="25"/>
      <c r="G100" s="22"/>
      <c r="H100" s="25"/>
      <c r="I100" s="22"/>
      <c r="J100" s="25"/>
      <c r="K100" s="22"/>
      <c r="L100" s="25"/>
      <c r="M100" s="51"/>
      <c r="N100" s="41"/>
    </row>
    <row r="101" spans="1:14" ht="12.75" customHeight="1" x14ac:dyDescent="0.2">
      <c r="A101" s="9" t="s">
        <v>538</v>
      </c>
      <c r="B101" s="12" t="s">
        <v>527</v>
      </c>
      <c r="C101" s="22">
        <v>349963</v>
      </c>
      <c r="D101" s="25">
        <v>349569</v>
      </c>
      <c r="E101" s="22">
        <v>278655</v>
      </c>
      <c r="F101" s="25">
        <v>246066</v>
      </c>
      <c r="G101" s="22">
        <v>223500</v>
      </c>
      <c r="H101" s="25">
        <v>308893</v>
      </c>
      <c r="I101" s="22">
        <v>321221</v>
      </c>
      <c r="J101" s="25">
        <v>328387</v>
      </c>
      <c r="K101" s="22">
        <v>304688</v>
      </c>
      <c r="L101" s="25">
        <v>328397</v>
      </c>
      <c r="M101" s="51">
        <v>408854</v>
      </c>
      <c r="N101" s="41">
        <v>429282</v>
      </c>
    </row>
    <row r="102" spans="1:14" ht="12.75" customHeight="1" x14ac:dyDescent="0.2">
      <c r="A102" s="9" t="s">
        <v>572</v>
      </c>
      <c r="B102" s="12" t="s">
        <v>573</v>
      </c>
      <c r="C102" s="22">
        <v>2058345</v>
      </c>
      <c r="D102" s="25">
        <v>2058345</v>
      </c>
      <c r="E102" s="22">
        <v>2077714</v>
      </c>
      <c r="F102" s="25">
        <v>3143846</v>
      </c>
      <c r="G102" s="22">
        <v>3507540</v>
      </c>
      <c r="H102" s="25">
        <v>3079104</v>
      </c>
      <c r="I102" s="22">
        <v>3249893</v>
      </c>
      <c r="J102" s="25">
        <v>3348189</v>
      </c>
      <c r="K102" s="22">
        <v>2329603</v>
      </c>
      <c r="L102" s="25">
        <v>2584777</v>
      </c>
      <c r="M102" s="51">
        <v>2983662</v>
      </c>
      <c r="N102" s="41">
        <v>2234268</v>
      </c>
    </row>
    <row r="103" spans="1:14" ht="12.75" customHeight="1" x14ac:dyDescent="0.2">
      <c r="A103" s="9" t="s">
        <v>168</v>
      </c>
      <c r="B103" s="12" t="s">
        <v>113</v>
      </c>
      <c r="C103" s="22"/>
      <c r="D103" s="25"/>
      <c r="E103" s="22"/>
      <c r="F103" s="25"/>
      <c r="G103" s="22"/>
      <c r="H103" s="25"/>
      <c r="I103" s="22"/>
      <c r="J103" s="25"/>
      <c r="K103" s="22"/>
      <c r="L103" s="25"/>
      <c r="M103" s="51"/>
      <c r="N103" s="41"/>
    </row>
    <row r="104" spans="1:14" ht="12.75" customHeight="1" x14ac:dyDescent="0.2">
      <c r="A104" s="9" t="s">
        <v>169</v>
      </c>
      <c r="B104" s="12" t="s">
        <v>115</v>
      </c>
      <c r="C104" s="22"/>
      <c r="D104" s="25"/>
      <c r="E104" s="22"/>
      <c r="F104" s="25"/>
      <c r="G104" s="22"/>
      <c r="H104" s="25"/>
      <c r="I104" s="22"/>
      <c r="J104" s="25"/>
      <c r="K104" s="22"/>
      <c r="L104" s="25"/>
      <c r="M104" s="51"/>
      <c r="N104" s="41"/>
    </row>
    <row r="105" spans="1:14" ht="12.75" customHeight="1" x14ac:dyDescent="0.2">
      <c r="A105" s="9" t="s">
        <v>170</v>
      </c>
      <c r="B105" s="12" t="s">
        <v>23</v>
      </c>
      <c r="C105" s="22">
        <v>811495</v>
      </c>
      <c r="D105" s="25">
        <v>830855</v>
      </c>
      <c r="E105" s="22">
        <v>1021360</v>
      </c>
      <c r="F105" s="25">
        <v>1149745</v>
      </c>
      <c r="G105" s="22">
        <v>1217847</v>
      </c>
      <c r="H105" s="25">
        <v>1244291</v>
      </c>
      <c r="I105" s="22">
        <v>1352375</v>
      </c>
      <c r="J105" s="25">
        <v>1328638</v>
      </c>
      <c r="K105" s="22">
        <v>1051624</v>
      </c>
      <c r="L105" s="25">
        <v>1025707</v>
      </c>
      <c r="M105" s="51">
        <v>979263</v>
      </c>
      <c r="N105" s="41">
        <v>994105</v>
      </c>
    </row>
    <row r="106" spans="1:14" ht="12.75" customHeight="1" x14ac:dyDescent="0.2">
      <c r="A106" s="9" t="s">
        <v>171</v>
      </c>
      <c r="B106" s="12" t="s">
        <v>118</v>
      </c>
      <c r="C106" s="22"/>
      <c r="D106" s="25"/>
      <c r="E106" s="22"/>
      <c r="F106" s="25"/>
      <c r="G106" s="22"/>
      <c r="H106" s="25"/>
      <c r="I106" s="22"/>
      <c r="J106" s="25"/>
      <c r="K106" s="22"/>
      <c r="L106" s="25"/>
      <c r="M106" s="51"/>
      <c r="N106" s="41"/>
    </row>
    <row r="107" spans="1:14" ht="12.75" customHeight="1" x14ac:dyDescent="0.2">
      <c r="A107" s="9" t="s">
        <v>172</v>
      </c>
      <c r="B107" s="12" t="s">
        <v>120</v>
      </c>
      <c r="C107" s="22"/>
      <c r="D107" s="25"/>
      <c r="E107" s="22"/>
      <c r="F107" s="25"/>
      <c r="G107" s="22"/>
      <c r="H107" s="25"/>
      <c r="I107" s="22"/>
      <c r="J107" s="25"/>
      <c r="K107" s="22"/>
      <c r="L107" s="25"/>
      <c r="M107" s="51"/>
      <c r="N107" s="41"/>
    </row>
    <row r="108" spans="1:14" ht="12.75" customHeight="1" x14ac:dyDescent="0.2">
      <c r="A108" s="9" t="s">
        <v>173</v>
      </c>
      <c r="B108" s="12" t="s">
        <v>122</v>
      </c>
      <c r="C108" s="22"/>
      <c r="D108" s="25"/>
      <c r="E108" s="22"/>
      <c r="F108" s="25"/>
      <c r="G108" s="22"/>
      <c r="H108" s="25"/>
      <c r="I108" s="22"/>
      <c r="J108" s="25"/>
      <c r="K108" s="22"/>
      <c r="L108" s="25"/>
      <c r="M108" s="51"/>
      <c r="N108" s="41"/>
    </row>
    <row r="109" spans="1:14" ht="12.75" customHeight="1" x14ac:dyDescent="0.2">
      <c r="A109" s="9" t="s">
        <v>588</v>
      </c>
      <c r="B109" s="12" t="s">
        <v>589</v>
      </c>
      <c r="C109" s="22">
        <v>1005063</v>
      </c>
      <c r="D109" s="25"/>
      <c r="E109" s="22"/>
      <c r="F109" s="25">
        <v>1304009</v>
      </c>
      <c r="G109" s="22"/>
      <c r="H109" s="25"/>
      <c r="I109" s="22">
        <v>1282948</v>
      </c>
      <c r="J109" s="25"/>
      <c r="K109" s="22"/>
      <c r="L109" s="25">
        <v>833745</v>
      </c>
      <c r="M109" s="51"/>
      <c r="N109" s="41"/>
    </row>
    <row r="110" spans="1:14" ht="12.75" customHeight="1" x14ac:dyDescent="0.2">
      <c r="A110" s="9" t="s">
        <v>174</v>
      </c>
      <c r="B110" s="12" t="s">
        <v>124</v>
      </c>
      <c r="C110" s="22"/>
      <c r="D110" s="25"/>
      <c r="E110" s="22"/>
      <c r="F110" s="25"/>
      <c r="G110" s="22"/>
      <c r="H110" s="25"/>
      <c r="I110" s="22"/>
      <c r="J110" s="25"/>
      <c r="K110" s="22"/>
      <c r="L110" s="25"/>
      <c r="M110" s="51"/>
      <c r="N110" s="41"/>
    </row>
    <row r="111" spans="1:14" ht="12.75" customHeight="1" x14ac:dyDescent="0.2">
      <c r="A111" s="9" t="s">
        <v>175</v>
      </c>
      <c r="B111" s="12" t="s">
        <v>176</v>
      </c>
      <c r="C111" s="22"/>
      <c r="D111" s="25"/>
      <c r="E111" s="22"/>
      <c r="F111" s="25"/>
      <c r="G111" s="22"/>
      <c r="H111" s="25"/>
      <c r="I111" s="22"/>
      <c r="J111" s="25"/>
      <c r="K111" s="22"/>
      <c r="L111" s="25"/>
      <c r="M111" s="51"/>
      <c r="N111" s="41"/>
    </row>
    <row r="112" spans="1:14" ht="12.75" customHeight="1" x14ac:dyDescent="0.2">
      <c r="A112" s="9" t="s">
        <v>177</v>
      </c>
      <c r="B112" s="12" t="s">
        <v>132</v>
      </c>
      <c r="C112" s="22"/>
      <c r="D112" s="25"/>
      <c r="E112" s="22"/>
      <c r="F112" s="25"/>
      <c r="G112" s="22"/>
      <c r="H112" s="25"/>
      <c r="I112" s="22"/>
      <c r="J112" s="25"/>
      <c r="K112" s="22"/>
      <c r="L112" s="25"/>
      <c r="M112" s="51"/>
      <c r="N112" s="41"/>
    </row>
    <row r="113" spans="1:14" ht="12.75" customHeight="1" x14ac:dyDescent="0.2">
      <c r="A113" s="9" t="s">
        <v>178</v>
      </c>
      <c r="B113" s="12" t="s">
        <v>24</v>
      </c>
      <c r="C113" s="22"/>
      <c r="D113" s="25"/>
      <c r="E113" s="22"/>
      <c r="F113" s="25"/>
      <c r="G113" s="22"/>
      <c r="H113" s="25"/>
      <c r="I113" s="22"/>
      <c r="J113" s="25"/>
      <c r="K113" s="22"/>
      <c r="L113" s="25"/>
      <c r="M113" s="51"/>
      <c r="N113" s="41"/>
    </row>
    <row r="114" spans="1:14" ht="12.75" customHeight="1" x14ac:dyDescent="0.2">
      <c r="A114" s="9" t="s">
        <v>179</v>
      </c>
      <c r="B114" s="12" t="s">
        <v>38</v>
      </c>
      <c r="C114" s="22"/>
      <c r="D114" s="25"/>
      <c r="E114" s="22"/>
      <c r="F114" s="25"/>
      <c r="G114" s="22"/>
      <c r="H114" s="25"/>
      <c r="I114" s="22"/>
      <c r="J114" s="25"/>
      <c r="K114" s="22"/>
      <c r="L114" s="25"/>
      <c r="M114" s="51"/>
      <c r="N114" s="41"/>
    </row>
    <row r="115" spans="1:14" ht="12.75" customHeight="1" x14ac:dyDescent="0.2">
      <c r="A115" s="9" t="s">
        <v>180</v>
      </c>
      <c r="B115" s="12" t="s">
        <v>138</v>
      </c>
      <c r="C115" s="22"/>
      <c r="D115" s="25"/>
      <c r="E115" s="22"/>
      <c r="F115" s="25"/>
      <c r="G115" s="22"/>
      <c r="H115" s="25"/>
      <c r="I115" s="22"/>
      <c r="J115" s="25"/>
      <c r="K115" s="22"/>
      <c r="L115" s="25"/>
      <c r="M115" s="51"/>
      <c r="N115" s="41"/>
    </row>
    <row r="116" spans="1:14" ht="12.75" customHeight="1" x14ac:dyDescent="0.2">
      <c r="A116" s="9" t="s">
        <v>181</v>
      </c>
      <c r="B116" s="12" t="s">
        <v>140</v>
      </c>
      <c r="C116" s="22"/>
      <c r="D116" s="25"/>
      <c r="E116" s="22"/>
      <c r="F116" s="25"/>
      <c r="G116" s="22"/>
      <c r="H116" s="25"/>
      <c r="I116" s="22"/>
      <c r="J116" s="25"/>
      <c r="K116" s="22"/>
      <c r="L116" s="25"/>
      <c r="M116" s="51"/>
      <c r="N116" s="41"/>
    </row>
    <row r="117" spans="1:14" ht="12.75" customHeight="1" x14ac:dyDescent="0.2">
      <c r="A117" s="9" t="s">
        <v>182</v>
      </c>
      <c r="B117" s="12" t="s">
        <v>142</v>
      </c>
      <c r="C117" s="22"/>
      <c r="D117" s="25"/>
      <c r="E117" s="22"/>
      <c r="F117" s="25"/>
      <c r="G117" s="22"/>
      <c r="H117" s="25"/>
      <c r="I117" s="22"/>
      <c r="J117" s="25"/>
      <c r="K117" s="22">
        <v>10027270</v>
      </c>
      <c r="L117" s="25"/>
      <c r="M117" s="51"/>
      <c r="N117" s="41"/>
    </row>
    <row r="118" spans="1:14" ht="12.75" customHeight="1" x14ac:dyDescent="0.2">
      <c r="A118" s="9" t="s">
        <v>183</v>
      </c>
      <c r="B118" s="12" t="s">
        <v>144</v>
      </c>
      <c r="C118" s="22"/>
      <c r="D118" s="25"/>
      <c r="E118" s="22"/>
      <c r="F118" s="25"/>
      <c r="G118" s="22"/>
      <c r="H118" s="25"/>
      <c r="I118" s="22"/>
      <c r="J118" s="25"/>
      <c r="K118" s="22"/>
      <c r="L118" s="25"/>
      <c r="M118" s="51"/>
      <c r="N118" s="41"/>
    </row>
    <row r="119" spans="1:14" ht="12.75" customHeight="1" x14ac:dyDescent="0.2">
      <c r="A119" s="9" t="s">
        <v>184</v>
      </c>
      <c r="B119" s="12" t="s">
        <v>185</v>
      </c>
      <c r="C119" s="22"/>
      <c r="D119" s="25"/>
      <c r="E119" s="22"/>
      <c r="F119" s="25">
        <v>638549</v>
      </c>
      <c r="G119" s="22"/>
      <c r="H119" s="25">
        <v>555260</v>
      </c>
      <c r="I119" s="22"/>
      <c r="J119" s="25">
        <v>55526</v>
      </c>
      <c r="K119" s="22"/>
      <c r="L119" s="25"/>
      <c r="M119" s="51"/>
      <c r="N119" s="41"/>
    </row>
    <row r="120" spans="1:14" ht="12.75" customHeight="1" x14ac:dyDescent="0.2">
      <c r="A120" s="9" t="s">
        <v>186</v>
      </c>
      <c r="B120" s="12" t="s">
        <v>187</v>
      </c>
      <c r="C120" s="22"/>
      <c r="D120" s="25"/>
      <c r="E120" s="22"/>
      <c r="F120" s="25"/>
      <c r="G120" s="22"/>
      <c r="H120" s="25"/>
      <c r="I120" s="22"/>
      <c r="J120" s="25"/>
      <c r="K120" s="22"/>
      <c r="L120" s="25"/>
      <c r="M120" s="51"/>
      <c r="N120" s="41"/>
    </row>
    <row r="121" spans="1:14" ht="12.75" customHeight="1" x14ac:dyDescent="0.2">
      <c r="A121" s="9" t="s">
        <v>188</v>
      </c>
      <c r="B121" s="12" t="s">
        <v>150</v>
      </c>
      <c r="C121" s="22">
        <v>2340000</v>
      </c>
      <c r="D121" s="25"/>
      <c r="E121" s="22"/>
      <c r="F121" s="25"/>
      <c r="G121" s="22"/>
      <c r="H121" s="25"/>
      <c r="I121" s="22"/>
      <c r="J121" s="25"/>
      <c r="K121" s="22"/>
      <c r="L121" s="25"/>
      <c r="M121" s="51"/>
      <c r="N121" s="41"/>
    </row>
    <row r="122" spans="1:14" ht="12.75" customHeight="1" x14ac:dyDescent="0.2">
      <c r="A122" s="9" t="s">
        <v>189</v>
      </c>
      <c r="B122" s="12" t="s">
        <v>152</v>
      </c>
      <c r="C122" s="22"/>
      <c r="D122" s="25"/>
      <c r="E122" s="22"/>
      <c r="F122" s="25">
        <v>325136</v>
      </c>
      <c r="G122" s="22"/>
      <c r="H122" s="25"/>
      <c r="I122" s="22"/>
      <c r="J122" s="25">
        <v>46448</v>
      </c>
      <c r="K122" s="22"/>
      <c r="L122" s="25"/>
      <c r="M122" s="51"/>
      <c r="N122" s="41"/>
    </row>
    <row r="123" spans="1:14" ht="12.75" customHeight="1" x14ac:dyDescent="0.2">
      <c r="A123" s="9" t="s">
        <v>190</v>
      </c>
      <c r="B123" s="12" t="s">
        <v>102</v>
      </c>
      <c r="C123" s="22"/>
      <c r="D123" s="25"/>
      <c r="E123" s="22"/>
      <c r="F123" s="25"/>
      <c r="G123" s="22"/>
      <c r="H123" s="25"/>
      <c r="I123" s="22"/>
      <c r="J123" s="25"/>
      <c r="K123" s="22"/>
      <c r="L123" s="25"/>
      <c r="M123" s="51"/>
      <c r="N123" s="41"/>
    </row>
    <row r="124" spans="1:14" ht="12.75" customHeight="1" x14ac:dyDescent="0.2">
      <c r="A124" s="9" t="s">
        <v>191</v>
      </c>
      <c r="B124" s="12" t="s">
        <v>192</v>
      </c>
      <c r="C124" s="22"/>
      <c r="D124" s="25"/>
      <c r="E124" s="22"/>
      <c r="F124" s="25"/>
      <c r="G124" s="22"/>
      <c r="H124" s="25"/>
      <c r="I124" s="22"/>
      <c r="J124" s="25"/>
      <c r="K124" s="22"/>
      <c r="L124" s="25"/>
      <c r="M124" s="51"/>
      <c r="N124" s="41"/>
    </row>
    <row r="125" spans="1:14" ht="12.75" customHeight="1" x14ac:dyDescent="0.2">
      <c r="A125" s="10" t="s">
        <v>193</v>
      </c>
      <c r="B125" s="13" t="s">
        <v>194</v>
      </c>
      <c r="C125" s="14">
        <f>C126</f>
        <v>0</v>
      </c>
      <c r="D125" s="14">
        <f t="shared" ref="D125:N125" si="3">D126</f>
        <v>0</v>
      </c>
      <c r="E125" s="14">
        <f t="shared" si="3"/>
        <v>0</v>
      </c>
      <c r="F125" s="14">
        <f t="shared" si="3"/>
        <v>0</v>
      </c>
      <c r="G125" s="14">
        <f t="shared" si="3"/>
        <v>0</v>
      </c>
      <c r="H125" s="14">
        <f t="shared" si="3"/>
        <v>0</v>
      </c>
      <c r="I125" s="14">
        <f t="shared" si="3"/>
        <v>0</v>
      </c>
      <c r="J125" s="14">
        <f t="shared" si="3"/>
        <v>0</v>
      </c>
      <c r="K125" s="14">
        <f t="shared" si="3"/>
        <v>0</v>
      </c>
      <c r="L125" s="14">
        <f t="shared" si="3"/>
        <v>0</v>
      </c>
      <c r="M125" s="14">
        <f t="shared" si="3"/>
        <v>0</v>
      </c>
      <c r="N125" s="14">
        <f t="shared" si="3"/>
        <v>0</v>
      </c>
    </row>
    <row r="126" spans="1:14" ht="12.75" customHeight="1" x14ac:dyDescent="0.2">
      <c r="A126" s="9" t="s">
        <v>195</v>
      </c>
      <c r="B126" s="12" t="s">
        <v>39</v>
      </c>
      <c r="C126" s="22"/>
      <c r="D126" s="25"/>
      <c r="E126" s="22"/>
      <c r="F126" s="25"/>
      <c r="G126" s="22"/>
      <c r="H126" s="25"/>
      <c r="I126" s="22"/>
      <c r="J126" s="25"/>
      <c r="K126" s="22"/>
      <c r="L126" s="25"/>
      <c r="M126" s="51"/>
      <c r="N126" s="41"/>
    </row>
    <row r="127" spans="1:14" ht="12.75" customHeight="1" x14ac:dyDescent="0.2">
      <c r="A127" s="10" t="s">
        <v>196</v>
      </c>
      <c r="B127" s="13" t="s">
        <v>40</v>
      </c>
      <c r="C127" s="14">
        <f>SUM(C128:C133)</f>
        <v>32664909</v>
      </c>
      <c r="D127" s="14">
        <f>SUM(D128:D133)</f>
        <v>31552340</v>
      </c>
      <c r="E127" s="14">
        <f>SUM(E128:E133)</f>
        <v>42664625</v>
      </c>
      <c r="F127" s="14">
        <f>SUM(F128:F131)</f>
        <v>49818428</v>
      </c>
      <c r="G127" s="14">
        <f>SUM(G128:G131)</f>
        <v>49839726</v>
      </c>
      <c r="H127" s="14">
        <f>SUM(H128:H131)</f>
        <v>50225215</v>
      </c>
      <c r="I127" s="14">
        <f t="shared" ref="I127:N127" si="4">SUM(I128:I131)</f>
        <v>50374962</v>
      </c>
      <c r="J127" s="14">
        <f>SUM(J128:J131)</f>
        <v>53925525</v>
      </c>
      <c r="K127" s="14">
        <f t="shared" si="4"/>
        <v>53207551</v>
      </c>
      <c r="L127" s="14">
        <f t="shared" si="4"/>
        <v>50708074</v>
      </c>
      <c r="M127" s="14">
        <f>SUM(M128:M131)</f>
        <v>51526622</v>
      </c>
      <c r="N127" s="14">
        <f t="shared" si="4"/>
        <v>74000798</v>
      </c>
    </row>
    <row r="128" spans="1:14" s="8" customFormat="1" ht="12.75" customHeight="1" x14ac:dyDescent="0.2">
      <c r="A128" s="61" t="s">
        <v>579</v>
      </c>
      <c r="B128" s="62" t="s">
        <v>580</v>
      </c>
      <c r="C128" s="63">
        <v>26711143</v>
      </c>
      <c r="D128" s="63">
        <v>26183200</v>
      </c>
      <c r="E128" s="63">
        <v>39174114</v>
      </c>
      <c r="F128" s="64">
        <v>43606961</v>
      </c>
      <c r="G128" s="64">
        <v>44992519</v>
      </c>
      <c r="H128" s="64">
        <v>44913946</v>
      </c>
      <c r="I128" s="64">
        <v>45663897</v>
      </c>
      <c r="J128" s="64">
        <v>48683392</v>
      </c>
      <c r="K128" s="64">
        <v>48692005</v>
      </c>
      <c r="L128" s="64">
        <v>45918645</v>
      </c>
      <c r="M128" s="65">
        <v>45703755</v>
      </c>
      <c r="N128" s="65">
        <v>50210600</v>
      </c>
    </row>
    <row r="129" spans="1:14" s="8" customFormat="1" ht="12.75" customHeight="1" x14ac:dyDescent="0.2">
      <c r="A129" s="61" t="s">
        <v>581</v>
      </c>
      <c r="B129" s="62" t="s">
        <v>113</v>
      </c>
      <c r="C129" s="63">
        <v>969527</v>
      </c>
      <c r="D129" s="63">
        <v>1045478</v>
      </c>
      <c r="E129" s="63">
        <v>1711196</v>
      </c>
      <c r="F129" s="64">
        <v>2151231</v>
      </c>
      <c r="G129" s="64">
        <v>2153884</v>
      </c>
      <c r="H129" s="64">
        <v>2040089</v>
      </c>
      <c r="I129" s="64">
        <v>2081540</v>
      </c>
      <c r="J129" s="64">
        <v>2443588</v>
      </c>
      <c r="K129" s="64">
        <v>2375863</v>
      </c>
      <c r="L129" s="64">
        <v>2279024</v>
      </c>
      <c r="M129" s="65">
        <v>2349475</v>
      </c>
      <c r="N129" s="65">
        <v>2543097</v>
      </c>
    </row>
    <row r="130" spans="1:14" s="8" customFormat="1" ht="12.75" customHeight="1" x14ac:dyDescent="0.2">
      <c r="A130" s="61" t="s">
        <v>582</v>
      </c>
      <c r="B130" s="62" t="s">
        <v>132</v>
      </c>
      <c r="C130" s="63">
        <v>1118069</v>
      </c>
      <c r="D130" s="63">
        <v>2367422</v>
      </c>
      <c r="E130" s="63">
        <v>1083075</v>
      </c>
      <c r="F130" s="64">
        <v>2196941</v>
      </c>
      <c r="G130" s="64">
        <v>2304641</v>
      </c>
      <c r="H130" s="64">
        <v>2299475</v>
      </c>
      <c r="I130" s="64">
        <v>2268606</v>
      </c>
      <c r="J130" s="64">
        <v>2677886</v>
      </c>
      <c r="K130" s="64">
        <v>2139683</v>
      </c>
      <c r="L130" s="64">
        <v>2510405</v>
      </c>
      <c r="M130" s="65">
        <v>3473392</v>
      </c>
      <c r="N130" s="65">
        <v>3307701</v>
      </c>
    </row>
    <row r="131" spans="1:14" s="8" customFormat="1" ht="12.75" customHeight="1" x14ac:dyDescent="0.2">
      <c r="A131" s="61" t="s">
        <v>590</v>
      </c>
      <c r="B131" s="62" t="s">
        <v>138</v>
      </c>
      <c r="C131" s="63">
        <v>2960000</v>
      </c>
      <c r="D131" s="63">
        <v>1260000</v>
      </c>
      <c r="E131" s="63"/>
      <c r="F131" s="64">
        <v>1863295</v>
      </c>
      <c r="G131" s="64">
        <v>388682</v>
      </c>
      <c r="H131" s="64">
        <v>971705</v>
      </c>
      <c r="I131" s="64">
        <v>360919</v>
      </c>
      <c r="J131" s="64">
        <v>120659</v>
      </c>
      <c r="K131" s="64"/>
      <c r="L131" s="64"/>
      <c r="M131" s="65"/>
      <c r="N131" s="65">
        <v>17939400</v>
      </c>
    </row>
    <row r="132" spans="1:14" s="73" customFormat="1" ht="12.75" customHeight="1" x14ac:dyDescent="0.2">
      <c r="A132" s="70" t="s">
        <v>539</v>
      </c>
      <c r="B132" s="71" t="s">
        <v>540</v>
      </c>
      <c r="C132" s="72">
        <v>696240</v>
      </c>
      <c r="D132" s="72">
        <v>696240</v>
      </c>
      <c r="E132" s="72">
        <v>696240</v>
      </c>
      <c r="F132" s="72">
        <v>1334820</v>
      </c>
      <c r="G132" s="72">
        <v>1624830</v>
      </c>
      <c r="H132" s="72">
        <v>1582047</v>
      </c>
      <c r="I132" s="72">
        <v>1663510</v>
      </c>
      <c r="J132" s="72">
        <v>1644170</v>
      </c>
      <c r="K132" s="72">
        <v>1649787</v>
      </c>
      <c r="L132" s="72">
        <v>1582097</v>
      </c>
      <c r="M132" s="72">
        <v>1582097</v>
      </c>
      <c r="N132" s="72">
        <v>1640895</v>
      </c>
    </row>
    <row r="133" spans="1:14" ht="12.75" customHeight="1" x14ac:dyDescent="0.2">
      <c r="A133" s="61" t="s">
        <v>591</v>
      </c>
      <c r="B133" s="62" t="s">
        <v>2</v>
      </c>
      <c r="C133" s="63">
        <v>209930</v>
      </c>
      <c r="D133" s="63"/>
      <c r="E133" s="63"/>
      <c r="F133" s="64">
        <v>173647</v>
      </c>
      <c r="G133" s="64">
        <v>356905</v>
      </c>
      <c r="H133" s="64">
        <v>31769</v>
      </c>
      <c r="I133" s="64">
        <v>133801</v>
      </c>
      <c r="J133" s="64">
        <v>31769</v>
      </c>
      <c r="K133" s="64">
        <v>31769</v>
      </c>
      <c r="L133" s="64">
        <v>127098</v>
      </c>
      <c r="M133" s="65">
        <v>31769</v>
      </c>
      <c r="N133" s="65">
        <v>33357</v>
      </c>
    </row>
    <row r="134" spans="1:14" ht="12.75" customHeight="1" x14ac:dyDescent="0.2">
      <c r="A134" s="10" t="s">
        <v>197</v>
      </c>
      <c r="B134" s="13" t="s">
        <v>198</v>
      </c>
      <c r="C134" s="14">
        <f>SUM(C135:C136)</f>
        <v>0</v>
      </c>
      <c r="D134" s="14">
        <f t="shared" ref="D134:N134" si="5">SUM(D135:D136)</f>
        <v>0</v>
      </c>
      <c r="E134" s="14">
        <f t="shared" si="5"/>
        <v>0</v>
      </c>
      <c r="F134" s="14">
        <f t="shared" si="5"/>
        <v>0</v>
      </c>
      <c r="G134" s="14">
        <f t="shared" si="5"/>
        <v>0</v>
      </c>
      <c r="H134" s="14">
        <f t="shared" si="5"/>
        <v>0</v>
      </c>
      <c r="I134" s="14">
        <f t="shared" si="5"/>
        <v>0</v>
      </c>
      <c r="J134" s="14">
        <f t="shared" si="5"/>
        <v>0</v>
      </c>
      <c r="K134" s="14">
        <f t="shared" si="5"/>
        <v>0</v>
      </c>
      <c r="L134" s="14">
        <f t="shared" si="5"/>
        <v>0</v>
      </c>
      <c r="M134" s="14">
        <f t="shared" si="5"/>
        <v>0</v>
      </c>
      <c r="N134" s="14">
        <f t="shared" si="5"/>
        <v>0</v>
      </c>
    </row>
    <row r="135" spans="1:14" ht="12.75" customHeight="1" x14ac:dyDescent="0.2">
      <c r="A135" s="9" t="s">
        <v>199</v>
      </c>
      <c r="B135" s="12" t="s">
        <v>200</v>
      </c>
      <c r="C135" s="23"/>
      <c r="D135" s="25"/>
      <c r="E135" s="22"/>
      <c r="F135" s="25"/>
      <c r="G135" s="22"/>
      <c r="H135" s="25"/>
      <c r="I135" s="22"/>
      <c r="J135" s="25"/>
      <c r="K135" s="22"/>
      <c r="L135" s="25"/>
      <c r="M135" s="51"/>
      <c r="N135" s="41"/>
    </row>
    <row r="136" spans="1:14" ht="12.75" customHeight="1" x14ac:dyDescent="0.2">
      <c r="A136" s="9" t="s">
        <v>201</v>
      </c>
      <c r="B136" s="12" t="s">
        <v>41</v>
      </c>
      <c r="C136" s="22"/>
      <c r="D136" s="25"/>
      <c r="E136" s="22"/>
      <c r="F136" s="25"/>
      <c r="G136" s="22"/>
      <c r="H136" s="25"/>
      <c r="I136" s="22"/>
      <c r="J136" s="25"/>
      <c r="K136" s="22"/>
      <c r="L136" s="25"/>
      <c r="M136" s="51"/>
      <c r="N136" s="41"/>
    </row>
    <row r="137" spans="1:14" ht="12.75" customHeight="1" x14ac:dyDescent="0.2">
      <c r="A137" s="10" t="s">
        <v>202</v>
      </c>
      <c r="B137" s="13" t="s">
        <v>203</v>
      </c>
      <c r="C137" s="14">
        <f>SUM(C138:C140)</f>
        <v>0</v>
      </c>
      <c r="D137" s="14">
        <f>SUM(D138:D140)</f>
        <v>0</v>
      </c>
      <c r="E137" s="14">
        <f>SUM(E138:E140)</f>
        <v>0</v>
      </c>
      <c r="F137" s="14">
        <f>SUM(F138:F140)</f>
        <v>0</v>
      </c>
      <c r="G137" s="14">
        <f>SUM(G138:G140)</f>
        <v>124778</v>
      </c>
      <c r="H137" s="14">
        <f t="shared" ref="H137:N137" si="6">SUM(H138:H140)</f>
        <v>6665199</v>
      </c>
      <c r="I137" s="14">
        <f t="shared" si="6"/>
        <v>4056747</v>
      </c>
      <c r="J137" s="14">
        <f t="shared" si="6"/>
        <v>3154917</v>
      </c>
      <c r="K137" s="14">
        <f t="shared" si="6"/>
        <v>2971503</v>
      </c>
      <c r="L137" s="14">
        <f t="shared" si="6"/>
        <v>311575</v>
      </c>
      <c r="M137" s="14">
        <f t="shared" si="6"/>
        <v>5948881</v>
      </c>
      <c r="N137" s="14">
        <f t="shared" si="6"/>
        <v>4639790</v>
      </c>
    </row>
    <row r="138" spans="1:14" ht="12.75" customHeight="1" x14ac:dyDescent="0.2">
      <c r="A138" s="9" t="s">
        <v>204</v>
      </c>
      <c r="B138" s="12" t="s">
        <v>205</v>
      </c>
      <c r="C138" s="22"/>
      <c r="D138" s="25"/>
      <c r="E138" s="22"/>
      <c r="F138" s="25"/>
      <c r="G138" s="22"/>
      <c r="H138" s="25"/>
      <c r="I138" s="22"/>
      <c r="J138" s="25"/>
      <c r="K138" s="22"/>
      <c r="L138" s="25"/>
      <c r="M138" s="51"/>
      <c r="N138" s="41"/>
    </row>
    <row r="139" spans="1:14" ht="12.75" customHeight="1" x14ac:dyDescent="0.2">
      <c r="A139" s="9" t="s">
        <v>206</v>
      </c>
      <c r="B139" s="12" t="s">
        <v>42</v>
      </c>
      <c r="C139" s="22"/>
      <c r="D139" s="25"/>
      <c r="E139" s="22"/>
      <c r="F139" s="25"/>
      <c r="G139" s="22">
        <v>124778</v>
      </c>
      <c r="H139" s="25">
        <v>6665199</v>
      </c>
      <c r="I139" s="22">
        <v>4056747</v>
      </c>
      <c r="J139" s="25">
        <v>3154917</v>
      </c>
      <c r="K139" s="22">
        <v>2971503</v>
      </c>
      <c r="L139" s="25">
        <v>311575</v>
      </c>
      <c r="M139" s="51">
        <v>5948881</v>
      </c>
      <c r="N139" s="41">
        <v>4639790</v>
      </c>
    </row>
    <row r="140" spans="1:14" ht="12.75" customHeight="1" x14ac:dyDescent="0.2">
      <c r="A140" s="9" t="s">
        <v>207</v>
      </c>
      <c r="B140" s="12" t="s">
        <v>208</v>
      </c>
      <c r="C140" s="22"/>
      <c r="D140" s="25"/>
      <c r="E140" s="22"/>
      <c r="F140" s="25"/>
      <c r="G140" s="22"/>
      <c r="H140" s="25"/>
      <c r="I140" s="22"/>
      <c r="J140" s="25"/>
      <c r="K140" s="22"/>
      <c r="L140" s="25"/>
      <c r="M140" s="51"/>
      <c r="N140" s="41"/>
    </row>
    <row r="141" spans="1:14" ht="12.75" customHeight="1" x14ac:dyDescent="0.2">
      <c r="A141" s="10" t="s">
        <v>209</v>
      </c>
      <c r="B141" s="13" t="s">
        <v>210</v>
      </c>
      <c r="C141" s="14">
        <f>SUM(C142:C144)</f>
        <v>0</v>
      </c>
      <c r="D141" s="14">
        <f t="shared" ref="D141:N141" si="7">SUM(D142:D144)</f>
        <v>0</v>
      </c>
      <c r="E141" s="14">
        <f>SUM(E142:E144)</f>
        <v>2502094</v>
      </c>
      <c r="F141" s="14">
        <f t="shared" si="7"/>
        <v>0</v>
      </c>
      <c r="G141" s="14">
        <f t="shared" si="7"/>
        <v>0</v>
      </c>
      <c r="H141" s="14">
        <f>SUM(H142:H144)</f>
        <v>2565759</v>
      </c>
      <c r="I141" s="14">
        <f t="shared" si="7"/>
        <v>233835</v>
      </c>
      <c r="J141" s="14">
        <f t="shared" si="7"/>
        <v>2636445</v>
      </c>
      <c r="K141" s="14">
        <f t="shared" si="7"/>
        <v>0</v>
      </c>
      <c r="L141" s="14">
        <f t="shared" si="7"/>
        <v>608804</v>
      </c>
      <c r="M141" s="14">
        <f t="shared" si="7"/>
        <v>1375110</v>
      </c>
      <c r="N141" s="14">
        <f t="shared" si="7"/>
        <v>13668206</v>
      </c>
    </row>
    <row r="142" spans="1:14" ht="12.75" customHeight="1" x14ac:dyDescent="0.2">
      <c r="A142" s="9" t="s">
        <v>211</v>
      </c>
      <c r="B142" s="12" t="s">
        <v>212</v>
      </c>
      <c r="C142" s="22"/>
      <c r="D142" s="25"/>
      <c r="E142" s="22"/>
      <c r="F142" s="25"/>
      <c r="G142" s="22"/>
      <c r="H142" s="25"/>
      <c r="I142" s="22"/>
      <c r="J142" s="25"/>
      <c r="K142" s="22"/>
      <c r="L142" s="25"/>
      <c r="M142" s="51"/>
      <c r="N142" s="41"/>
    </row>
    <row r="143" spans="1:14" ht="12.75" customHeight="1" x14ac:dyDescent="0.2">
      <c r="A143" s="9" t="s">
        <v>213</v>
      </c>
      <c r="B143" s="12" t="s">
        <v>214</v>
      </c>
      <c r="C143" s="22"/>
      <c r="D143" s="25"/>
      <c r="E143" s="22">
        <v>1705270</v>
      </c>
      <c r="F143" s="25"/>
      <c r="G143" s="22"/>
      <c r="H143" s="25">
        <v>2565759</v>
      </c>
      <c r="I143" s="22"/>
      <c r="J143" s="25"/>
      <c r="K143" s="22"/>
      <c r="L143" s="25">
        <v>154700</v>
      </c>
      <c r="M143" s="51">
        <v>1375110</v>
      </c>
      <c r="N143" s="41">
        <v>13668206</v>
      </c>
    </row>
    <row r="144" spans="1:14" ht="12.75" customHeight="1" x14ac:dyDescent="0.2">
      <c r="A144" s="9" t="s">
        <v>215</v>
      </c>
      <c r="B144" s="12" t="s">
        <v>216</v>
      </c>
      <c r="C144" s="22"/>
      <c r="D144" s="25"/>
      <c r="E144" s="22">
        <v>796824</v>
      </c>
      <c r="F144" s="25"/>
      <c r="G144" s="22"/>
      <c r="H144" s="25"/>
      <c r="I144" s="22">
        <v>233835</v>
      </c>
      <c r="J144" s="25">
        <v>2636445</v>
      </c>
      <c r="K144" s="22"/>
      <c r="L144" s="25">
        <v>454104</v>
      </c>
      <c r="M144" s="51"/>
      <c r="N144" s="41"/>
    </row>
    <row r="145" spans="1:14" ht="12.75" customHeight="1" x14ac:dyDescent="0.2">
      <c r="A145" s="10" t="s">
        <v>217</v>
      </c>
      <c r="B145" s="13" t="s">
        <v>218</v>
      </c>
      <c r="C145" s="14">
        <f>SUM(C146:C153)</f>
        <v>0</v>
      </c>
      <c r="D145" s="14">
        <f t="shared" ref="D145:N145" si="8">SUM(D146:D153)</f>
        <v>0</v>
      </c>
      <c r="E145" s="14">
        <f t="shared" si="8"/>
        <v>0</v>
      </c>
      <c r="F145" s="14">
        <f t="shared" si="8"/>
        <v>1097450</v>
      </c>
      <c r="G145" s="14">
        <f t="shared" si="8"/>
        <v>1500000</v>
      </c>
      <c r="H145" s="14">
        <f>SUM(H146:H153)</f>
        <v>0</v>
      </c>
      <c r="I145" s="14">
        <f t="shared" si="8"/>
        <v>2099759</v>
      </c>
      <c r="J145" s="14">
        <f t="shared" si="8"/>
        <v>0</v>
      </c>
      <c r="K145" s="14">
        <f t="shared" si="8"/>
        <v>2227787</v>
      </c>
      <c r="L145" s="14">
        <f t="shared" si="8"/>
        <v>0</v>
      </c>
      <c r="M145" s="14">
        <f t="shared" si="8"/>
        <v>0</v>
      </c>
      <c r="N145" s="14">
        <f t="shared" si="8"/>
        <v>1500000</v>
      </c>
    </row>
    <row r="146" spans="1:14" ht="12.75" customHeight="1" x14ac:dyDescent="0.2">
      <c r="A146" s="9" t="s">
        <v>219</v>
      </c>
      <c r="B146" s="12" t="s">
        <v>220</v>
      </c>
      <c r="C146" s="22"/>
      <c r="D146" s="25"/>
      <c r="E146" s="22"/>
      <c r="F146" s="25">
        <v>1097450</v>
      </c>
      <c r="G146" s="22">
        <v>1500000</v>
      </c>
      <c r="H146" s="25"/>
      <c r="I146" s="22">
        <v>1500000</v>
      </c>
      <c r="J146" s="25"/>
      <c r="K146" s="22">
        <v>1500000</v>
      </c>
      <c r="L146" s="25"/>
      <c r="M146" s="51"/>
      <c r="N146" s="41">
        <v>1500000</v>
      </c>
    </row>
    <row r="147" spans="1:14" ht="12.75" customHeight="1" x14ac:dyDescent="0.2">
      <c r="A147" s="9" t="s">
        <v>221</v>
      </c>
      <c r="B147" s="12" t="s">
        <v>222</v>
      </c>
      <c r="C147" s="22"/>
      <c r="D147" s="25"/>
      <c r="E147" s="22"/>
      <c r="F147" s="25"/>
      <c r="G147" s="22"/>
      <c r="H147" s="25"/>
      <c r="I147" s="22"/>
      <c r="J147" s="25"/>
      <c r="K147" s="22"/>
      <c r="L147" s="25"/>
      <c r="M147" s="51"/>
      <c r="N147" s="41"/>
    </row>
    <row r="148" spans="1:14" ht="12.75" customHeight="1" x14ac:dyDescent="0.2">
      <c r="A148" s="9" t="s">
        <v>223</v>
      </c>
      <c r="B148" s="12" t="s">
        <v>224</v>
      </c>
      <c r="C148" s="22"/>
      <c r="D148" s="25"/>
      <c r="E148" s="22"/>
      <c r="F148" s="25"/>
      <c r="G148" s="22"/>
      <c r="H148" s="25"/>
      <c r="I148" s="22"/>
      <c r="J148" s="25"/>
      <c r="K148" s="22"/>
      <c r="L148" s="25"/>
      <c r="M148" s="51"/>
      <c r="N148" s="41"/>
    </row>
    <row r="149" spans="1:14" ht="12.75" customHeight="1" x14ac:dyDescent="0.2">
      <c r="A149" s="9" t="s">
        <v>225</v>
      </c>
      <c r="B149" s="12" t="s">
        <v>43</v>
      </c>
      <c r="C149" s="22"/>
      <c r="D149" s="25"/>
      <c r="E149" s="22"/>
      <c r="F149" s="25"/>
      <c r="G149" s="22"/>
      <c r="H149" s="25"/>
      <c r="I149" s="22"/>
      <c r="J149" s="25"/>
      <c r="K149" s="22"/>
      <c r="L149" s="25"/>
      <c r="M149" s="51"/>
      <c r="N149" s="41"/>
    </row>
    <row r="150" spans="1:14" ht="12.75" customHeight="1" x14ac:dyDescent="0.2">
      <c r="A150" s="9" t="s">
        <v>226</v>
      </c>
      <c r="B150" s="12" t="s">
        <v>222</v>
      </c>
      <c r="C150" s="22"/>
      <c r="D150" s="25"/>
      <c r="E150" s="22"/>
      <c r="F150" s="25"/>
      <c r="G150" s="22"/>
      <c r="H150" s="25"/>
      <c r="I150" s="22"/>
      <c r="J150" s="25"/>
      <c r="K150" s="22"/>
      <c r="L150" s="25"/>
      <c r="M150" s="51"/>
      <c r="N150" s="41"/>
    </row>
    <row r="151" spans="1:14" ht="12.75" customHeight="1" x14ac:dyDescent="0.2">
      <c r="A151" s="9" t="s">
        <v>227</v>
      </c>
      <c r="B151" s="12" t="s">
        <v>224</v>
      </c>
      <c r="C151" s="22"/>
      <c r="D151" s="25"/>
      <c r="E151" s="22"/>
      <c r="F151" s="25"/>
      <c r="G151" s="22"/>
      <c r="H151" s="25"/>
      <c r="I151" s="22"/>
      <c r="J151" s="25"/>
      <c r="K151" s="22"/>
      <c r="L151" s="25"/>
      <c r="M151" s="51"/>
      <c r="N151" s="41"/>
    </row>
    <row r="152" spans="1:14" ht="12.75" customHeight="1" x14ac:dyDescent="0.2">
      <c r="A152" s="9" t="s">
        <v>228</v>
      </c>
      <c r="B152" s="12" t="s">
        <v>229</v>
      </c>
      <c r="C152" s="22"/>
      <c r="D152" s="25"/>
      <c r="E152" s="22"/>
      <c r="F152" s="25"/>
      <c r="G152" s="22"/>
      <c r="H152" s="25"/>
      <c r="I152" s="22">
        <v>599759</v>
      </c>
      <c r="J152" s="25"/>
      <c r="K152" s="22">
        <v>620687</v>
      </c>
      <c r="L152" s="25"/>
      <c r="M152" s="51"/>
      <c r="N152" s="41"/>
    </row>
    <row r="153" spans="1:14" ht="12.75" customHeight="1" x14ac:dyDescent="0.2">
      <c r="A153" s="9" t="s">
        <v>230</v>
      </c>
      <c r="B153" s="12" t="s">
        <v>231</v>
      </c>
      <c r="C153" s="22"/>
      <c r="D153" s="25"/>
      <c r="E153" s="22"/>
      <c r="F153" s="25"/>
      <c r="G153" s="22"/>
      <c r="H153" s="25"/>
      <c r="I153" s="22"/>
      <c r="J153" s="25"/>
      <c r="K153" s="22">
        <v>107100</v>
      </c>
      <c r="L153" s="25"/>
      <c r="M153" s="51"/>
      <c r="N153" s="41"/>
    </row>
    <row r="154" spans="1:14" ht="12.75" customHeight="1" x14ac:dyDescent="0.2">
      <c r="A154" s="10" t="s">
        <v>232</v>
      </c>
      <c r="B154" s="13" t="s">
        <v>233</v>
      </c>
      <c r="C154" s="14">
        <f>SUM(C155:C170)</f>
        <v>0</v>
      </c>
      <c r="D154" s="14">
        <f>SUM(D155:D170)</f>
        <v>247978</v>
      </c>
      <c r="E154" s="14">
        <f>SUM(E155:E170)</f>
        <v>1031792</v>
      </c>
      <c r="F154" s="14">
        <f t="shared" ref="F154:N154" si="9">SUM(F155:F170)</f>
        <v>5764608</v>
      </c>
      <c r="G154" s="14">
        <f>SUM(G155:G170)</f>
        <v>7430726</v>
      </c>
      <c r="H154" s="14">
        <f>SUM(H155:H170)</f>
        <v>14977808</v>
      </c>
      <c r="I154" s="14">
        <f t="shared" si="9"/>
        <v>9239216</v>
      </c>
      <c r="J154" s="14">
        <f t="shared" si="9"/>
        <v>7017841</v>
      </c>
      <c r="K154" s="14">
        <f t="shared" si="9"/>
        <v>3481964</v>
      </c>
      <c r="L154" s="14">
        <f t="shared" si="9"/>
        <v>4746535</v>
      </c>
      <c r="M154" s="14">
        <f t="shared" si="9"/>
        <v>8003456</v>
      </c>
      <c r="N154" s="14">
        <f t="shared" si="9"/>
        <v>33953796</v>
      </c>
    </row>
    <row r="155" spans="1:14" ht="12.75" customHeight="1" x14ac:dyDescent="0.2">
      <c r="A155" s="9" t="s">
        <v>234</v>
      </c>
      <c r="B155" s="12" t="s">
        <v>44</v>
      </c>
      <c r="C155" s="22"/>
      <c r="D155" s="25">
        <v>118061</v>
      </c>
      <c r="E155" s="22">
        <v>58334</v>
      </c>
      <c r="F155" s="25">
        <v>701465</v>
      </c>
      <c r="G155" s="22">
        <v>2175135</v>
      </c>
      <c r="H155" s="25">
        <v>1014072</v>
      </c>
      <c r="I155" s="22">
        <v>1831804</v>
      </c>
      <c r="J155" s="25">
        <v>2635746</v>
      </c>
      <c r="K155" s="22">
        <v>106268</v>
      </c>
      <c r="L155" s="25">
        <v>845830</v>
      </c>
      <c r="M155" s="51">
        <v>3226927</v>
      </c>
      <c r="N155" s="41">
        <v>3595404</v>
      </c>
    </row>
    <row r="156" spans="1:14" ht="12.75" customHeight="1" x14ac:dyDescent="0.2">
      <c r="A156" s="9" t="s">
        <v>235</v>
      </c>
      <c r="B156" s="12" t="s">
        <v>45</v>
      </c>
      <c r="C156" s="22"/>
      <c r="D156" s="25">
        <v>65486</v>
      </c>
      <c r="E156" s="22">
        <v>411383</v>
      </c>
      <c r="F156" s="25">
        <v>1112241</v>
      </c>
      <c r="G156" s="22"/>
      <c r="H156" s="25">
        <v>4725547</v>
      </c>
      <c r="I156" s="22">
        <v>1972156</v>
      </c>
      <c r="J156" s="25">
        <v>1653794</v>
      </c>
      <c r="K156" s="22">
        <v>1370678</v>
      </c>
      <c r="L156" s="25">
        <v>2298780</v>
      </c>
      <c r="M156" s="51">
        <v>2009407</v>
      </c>
      <c r="N156" s="41">
        <v>16832926</v>
      </c>
    </row>
    <row r="157" spans="1:14" ht="12.75" customHeight="1" x14ac:dyDescent="0.2">
      <c r="A157" s="9" t="s">
        <v>236</v>
      </c>
      <c r="B157" s="12" t="s">
        <v>237</v>
      </c>
      <c r="C157" s="22"/>
      <c r="D157" s="25"/>
      <c r="E157" s="22"/>
      <c r="F157" s="25"/>
      <c r="G157" s="22"/>
      <c r="H157" s="25"/>
      <c r="I157" s="22"/>
      <c r="J157" s="25"/>
      <c r="K157" s="22"/>
      <c r="L157" s="25"/>
      <c r="M157" s="51"/>
      <c r="N157" s="41"/>
    </row>
    <row r="158" spans="1:14" ht="12.75" customHeight="1" x14ac:dyDescent="0.2">
      <c r="A158" s="9" t="s">
        <v>238</v>
      </c>
      <c r="B158" s="12" t="s">
        <v>239</v>
      </c>
      <c r="C158" s="22"/>
      <c r="D158" s="25"/>
      <c r="E158" s="22"/>
      <c r="F158" s="25"/>
      <c r="G158" s="22"/>
      <c r="H158" s="25"/>
      <c r="I158" s="22"/>
      <c r="J158" s="25"/>
      <c r="K158" s="22"/>
      <c r="L158" s="25"/>
      <c r="M158" s="51"/>
      <c r="N158" s="41"/>
    </row>
    <row r="159" spans="1:14" ht="12.75" customHeight="1" x14ac:dyDescent="0.2">
      <c r="A159" s="9" t="s">
        <v>240</v>
      </c>
      <c r="B159" s="12" t="s">
        <v>241</v>
      </c>
      <c r="C159" s="22"/>
      <c r="D159" s="25"/>
      <c r="E159" s="22"/>
      <c r="F159" s="25"/>
      <c r="G159" s="22"/>
      <c r="H159" s="25"/>
      <c r="I159" s="22"/>
      <c r="J159" s="25"/>
      <c r="K159" s="22"/>
      <c r="L159" s="25"/>
      <c r="M159" s="51"/>
      <c r="N159" s="41"/>
    </row>
    <row r="160" spans="1:14" ht="12.75" customHeight="1" x14ac:dyDescent="0.2">
      <c r="A160" s="9" t="s">
        <v>242</v>
      </c>
      <c r="B160" s="12" t="s">
        <v>243</v>
      </c>
      <c r="C160" s="22"/>
      <c r="D160" s="25"/>
      <c r="E160" s="22"/>
      <c r="F160" s="25"/>
      <c r="G160" s="22"/>
      <c r="H160" s="25"/>
      <c r="I160" s="22"/>
      <c r="J160" s="25"/>
      <c r="K160" s="22"/>
      <c r="L160" s="25"/>
      <c r="M160" s="51"/>
      <c r="N160" s="41"/>
    </row>
    <row r="161" spans="1:14" ht="12.75" customHeight="1" x14ac:dyDescent="0.2">
      <c r="A161" s="9" t="s">
        <v>244</v>
      </c>
      <c r="B161" s="12" t="s">
        <v>46</v>
      </c>
      <c r="C161" s="22"/>
      <c r="D161" s="25"/>
      <c r="E161" s="22">
        <v>390742</v>
      </c>
      <c r="F161" s="25">
        <v>2356245</v>
      </c>
      <c r="G161" s="22">
        <v>168541</v>
      </c>
      <c r="H161" s="25">
        <v>2845448</v>
      </c>
      <c r="I161" s="22">
        <v>86642</v>
      </c>
      <c r="J161" s="25">
        <v>106321</v>
      </c>
      <c r="K161" s="22">
        <v>746196</v>
      </c>
      <c r="L161" s="25">
        <v>142691</v>
      </c>
      <c r="M161" s="51">
        <v>400146</v>
      </c>
      <c r="N161" s="41">
        <v>3551577</v>
      </c>
    </row>
    <row r="162" spans="1:14" ht="12.75" customHeight="1" x14ac:dyDescent="0.2">
      <c r="A162" s="9" t="s">
        <v>245</v>
      </c>
      <c r="B162" s="12" t="s">
        <v>246</v>
      </c>
      <c r="C162" s="22"/>
      <c r="D162" s="25"/>
      <c r="E162" s="22"/>
      <c r="F162" s="25"/>
      <c r="G162" s="22"/>
      <c r="H162" s="25"/>
      <c r="I162" s="22"/>
      <c r="J162" s="25"/>
      <c r="K162" s="22"/>
      <c r="L162" s="25"/>
      <c r="M162" s="51"/>
      <c r="N162" s="41"/>
    </row>
    <row r="163" spans="1:14" ht="12.75" customHeight="1" x14ac:dyDescent="0.2">
      <c r="A163" s="9" t="s">
        <v>247</v>
      </c>
      <c r="B163" s="12" t="s">
        <v>47</v>
      </c>
      <c r="C163" s="22"/>
      <c r="D163" s="25">
        <v>64431</v>
      </c>
      <c r="E163" s="22"/>
      <c r="F163" s="25">
        <v>579198</v>
      </c>
      <c r="G163" s="22">
        <v>1889625</v>
      </c>
      <c r="H163" s="25">
        <v>5910213</v>
      </c>
      <c r="I163" s="22">
        <v>4514831</v>
      </c>
      <c r="J163" s="25">
        <v>726168</v>
      </c>
      <c r="K163" s="22">
        <v>760856</v>
      </c>
      <c r="L163" s="25">
        <v>167566</v>
      </c>
      <c r="M163" s="51">
        <v>1659032</v>
      </c>
      <c r="N163" s="41">
        <v>2337356</v>
      </c>
    </row>
    <row r="164" spans="1:14" ht="12.75" customHeight="1" x14ac:dyDescent="0.2">
      <c r="A164" s="9" t="s">
        <v>248</v>
      </c>
      <c r="B164" s="12" t="s">
        <v>48</v>
      </c>
      <c r="C164" s="22"/>
      <c r="D164" s="25"/>
      <c r="E164" s="22">
        <v>54633</v>
      </c>
      <c r="F164" s="25">
        <v>250135</v>
      </c>
      <c r="G164" s="22">
        <v>3197425</v>
      </c>
      <c r="H164" s="25">
        <v>303450</v>
      </c>
      <c r="I164" s="22">
        <v>23900</v>
      </c>
      <c r="J164" s="25">
        <v>328549</v>
      </c>
      <c r="K164" s="22"/>
      <c r="L164" s="25">
        <v>540750</v>
      </c>
      <c r="M164" s="51"/>
      <c r="N164" s="41">
        <v>2401126</v>
      </c>
    </row>
    <row r="165" spans="1:14" ht="12.75" customHeight="1" x14ac:dyDescent="0.2">
      <c r="A165" s="9" t="s">
        <v>249</v>
      </c>
      <c r="B165" s="12" t="s">
        <v>250</v>
      </c>
      <c r="C165" s="22"/>
      <c r="D165" s="25"/>
      <c r="E165" s="22">
        <v>116700</v>
      </c>
      <c r="F165" s="25"/>
      <c r="G165" s="22"/>
      <c r="H165" s="25"/>
      <c r="I165" s="22"/>
      <c r="J165" s="25"/>
      <c r="K165" s="22"/>
      <c r="L165" s="25"/>
      <c r="M165" s="51"/>
      <c r="N165" s="41"/>
    </row>
    <row r="166" spans="1:14" ht="12.75" customHeight="1" x14ac:dyDescent="0.2">
      <c r="A166" s="9" t="s">
        <v>251</v>
      </c>
      <c r="B166" s="12" t="s">
        <v>49</v>
      </c>
      <c r="C166" s="22"/>
      <c r="D166" s="25"/>
      <c r="E166" s="22"/>
      <c r="F166" s="25"/>
      <c r="G166" s="22"/>
      <c r="H166" s="25"/>
      <c r="I166" s="22">
        <v>809883</v>
      </c>
      <c r="J166" s="25">
        <v>1567263</v>
      </c>
      <c r="K166" s="22">
        <v>154984</v>
      </c>
      <c r="L166" s="25"/>
      <c r="M166" s="51">
        <v>155735</v>
      </c>
      <c r="N166" s="41">
        <v>1134089</v>
      </c>
    </row>
    <row r="167" spans="1:14" ht="12.75" customHeight="1" x14ac:dyDescent="0.2">
      <c r="A167" s="9" t="s">
        <v>252</v>
      </c>
      <c r="B167" s="12" t="s">
        <v>253</v>
      </c>
      <c r="C167" s="22"/>
      <c r="D167" s="25"/>
      <c r="E167" s="22"/>
      <c r="F167" s="25"/>
      <c r="G167" s="22"/>
      <c r="H167" s="25"/>
      <c r="I167" s="22"/>
      <c r="J167" s="25"/>
      <c r="K167" s="22"/>
      <c r="L167" s="25"/>
      <c r="M167" s="51"/>
      <c r="N167" s="41"/>
    </row>
    <row r="168" spans="1:14" ht="12.75" customHeight="1" x14ac:dyDescent="0.2">
      <c r="A168" s="9" t="s">
        <v>254</v>
      </c>
      <c r="B168" s="12" t="s">
        <v>255</v>
      </c>
      <c r="C168" s="22"/>
      <c r="D168" s="25"/>
      <c r="E168" s="22"/>
      <c r="F168" s="25"/>
      <c r="G168" s="22"/>
      <c r="H168" s="25"/>
      <c r="I168" s="22"/>
      <c r="J168" s="25"/>
      <c r="K168" s="22"/>
      <c r="L168" s="25"/>
      <c r="M168" s="51"/>
      <c r="N168" s="41"/>
    </row>
    <row r="169" spans="1:14" ht="12.75" customHeight="1" x14ac:dyDescent="0.2">
      <c r="A169" s="9" t="s">
        <v>256</v>
      </c>
      <c r="B169" s="12" t="s">
        <v>257</v>
      </c>
      <c r="C169" s="22"/>
      <c r="D169" s="25"/>
      <c r="E169" s="22"/>
      <c r="F169" s="25"/>
      <c r="G169" s="22"/>
      <c r="H169" s="25"/>
      <c r="I169" s="22"/>
      <c r="J169" s="25"/>
      <c r="K169" s="22"/>
      <c r="L169" s="25"/>
      <c r="M169" s="51"/>
      <c r="N169" s="41"/>
    </row>
    <row r="170" spans="1:14" ht="12.75" customHeight="1" x14ac:dyDescent="0.2">
      <c r="A170" s="9" t="s">
        <v>258</v>
      </c>
      <c r="B170" s="12" t="s">
        <v>1</v>
      </c>
      <c r="C170" s="22"/>
      <c r="D170" s="25"/>
      <c r="E170" s="22"/>
      <c r="F170" s="25">
        <v>765324</v>
      </c>
      <c r="G170" s="22"/>
      <c r="H170" s="25">
        <v>179078</v>
      </c>
      <c r="I170" s="22"/>
      <c r="J170" s="25"/>
      <c r="K170" s="22">
        <v>342982</v>
      </c>
      <c r="L170" s="25">
        <v>750918</v>
      </c>
      <c r="M170" s="51">
        <v>552209</v>
      </c>
      <c r="N170" s="41">
        <v>4101318</v>
      </c>
    </row>
    <row r="171" spans="1:14" ht="12.75" customHeight="1" x14ac:dyDescent="0.2">
      <c r="A171" s="10" t="s">
        <v>259</v>
      </c>
      <c r="B171" s="13" t="s">
        <v>260</v>
      </c>
      <c r="C171" s="14">
        <f t="shared" ref="C171:N171" si="10">SUM(C172:C180)</f>
        <v>465056</v>
      </c>
      <c r="D171" s="14">
        <f>SUM(D172:D180)</f>
        <v>3735656</v>
      </c>
      <c r="E171" s="14">
        <f>SUM(E172:E180)</f>
        <v>2572189</v>
      </c>
      <c r="F171" s="14">
        <f t="shared" si="10"/>
        <v>2511136</v>
      </c>
      <c r="G171" s="14">
        <f t="shared" si="10"/>
        <v>4022687</v>
      </c>
      <c r="H171" s="14">
        <f t="shared" si="10"/>
        <v>3598035</v>
      </c>
      <c r="I171" s="14">
        <f t="shared" si="10"/>
        <v>4021890</v>
      </c>
      <c r="J171" s="14">
        <f t="shared" si="10"/>
        <v>4102781</v>
      </c>
      <c r="K171" s="14">
        <f t="shared" si="10"/>
        <v>3219593</v>
      </c>
      <c r="L171" s="14">
        <f t="shared" si="10"/>
        <v>2765197</v>
      </c>
      <c r="M171" s="14">
        <f t="shared" si="10"/>
        <v>3695779</v>
      </c>
      <c r="N171" s="14">
        <f t="shared" si="10"/>
        <v>6016984</v>
      </c>
    </row>
    <row r="172" spans="1:14" ht="12.75" customHeight="1" x14ac:dyDescent="0.2">
      <c r="A172" s="9" t="s">
        <v>261</v>
      </c>
      <c r="B172" s="12" t="s">
        <v>50</v>
      </c>
      <c r="C172" s="22"/>
      <c r="D172" s="25">
        <v>1986218</v>
      </c>
      <c r="E172" s="22">
        <v>1294375</v>
      </c>
      <c r="F172" s="25">
        <v>987206</v>
      </c>
      <c r="G172" s="22">
        <v>1834341</v>
      </c>
      <c r="H172" s="25">
        <v>2026749</v>
      </c>
      <c r="I172" s="22">
        <v>1789344</v>
      </c>
      <c r="J172" s="25">
        <v>1479133</v>
      </c>
      <c r="K172" s="22">
        <v>1760641</v>
      </c>
      <c r="L172" s="25">
        <v>882283</v>
      </c>
      <c r="M172" s="51">
        <v>1759109</v>
      </c>
      <c r="N172" s="41">
        <v>1020546</v>
      </c>
    </row>
    <row r="173" spans="1:14" ht="12.75" customHeight="1" x14ac:dyDescent="0.2">
      <c r="A173" s="9" t="s">
        <v>262</v>
      </c>
      <c r="B173" s="12" t="s">
        <v>51</v>
      </c>
      <c r="C173" s="22">
        <v>465056</v>
      </c>
      <c r="D173" s="25">
        <v>1007060</v>
      </c>
      <c r="E173" s="22">
        <v>642378</v>
      </c>
      <c r="F173" s="25">
        <v>640494</v>
      </c>
      <c r="G173" s="22">
        <v>1076344</v>
      </c>
      <c r="H173" s="25">
        <v>988431</v>
      </c>
      <c r="I173" s="22">
        <v>1557711</v>
      </c>
      <c r="J173" s="25">
        <v>1275492</v>
      </c>
      <c r="K173" s="22">
        <v>664965</v>
      </c>
      <c r="L173" s="25">
        <v>926272</v>
      </c>
      <c r="M173" s="51">
        <v>773165</v>
      </c>
      <c r="N173" s="41">
        <v>1747319</v>
      </c>
    </row>
    <row r="174" spans="1:14" ht="12.75" customHeight="1" x14ac:dyDescent="0.2">
      <c r="A174" s="9" t="s">
        <v>263</v>
      </c>
      <c r="B174" s="12" t="s">
        <v>264</v>
      </c>
      <c r="C174" s="22"/>
      <c r="D174" s="25"/>
      <c r="E174" s="22"/>
      <c r="F174" s="25"/>
      <c r="G174" s="22"/>
      <c r="H174" s="25"/>
      <c r="I174" s="22"/>
      <c r="J174" s="25">
        <v>272361</v>
      </c>
      <c r="K174" s="22"/>
      <c r="L174" s="25"/>
      <c r="M174" s="51">
        <v>229408</v>
      </c>
      <c r="N174" s="41">
        <v>1885337</v>
      </c>
    </row>
    <row r="175" spans="1:14" ht="12.75" customHeight="1" x14ac:dyDescent="0.2">
      <c r="A175" s="9" t="s">
        <v>265</v>
      </c>
      <c r="B175" s="12" t="s">
        <v>52</v>
      </c>
      <c r="C175" s="22"/>
      <c r="D175" s="25"/>
      <c r="E175" s="22"/>
      <c r="F175" s="25"/>
      <c r="G175" s="22"/>
      <c r="H175" s="25"/>
      <c r="I175" s="22"/>
      <c r="J175" s="25"/>
      <c r="K175" s="22"/>
      <c r="L175" s="25"/>
      <c r="M175" s="51"/>
      <c r="N175" s="41"/>
    </row>
    <row r="176" spans="1:14" ht="12.75" customHeight="1" x14ac:dyDescent="0.2">
      <c r="A176" s="9" t="s">
        <v>266</v>
      </c>
      <c r="B176" s="12" t="s">
        <v>53</v>
      </c>
      <c r="C176" s="22"/>
      <c r="D176" s="25">
        <v>482926</v>
      </c>
      <c r="E176" s="22">
        <v>407273</v>
      </c>
      <c r="F176" s="25">
        <v>608965</v>
      </c>
      <c r="G176" s="22">
        <v>885613</v>
      </c>
      <c r="H176" s="25">
        <v>515880</v>
      </c>
      <c r="I176" s="22">
        <v>607723</v>
      </c>
      <c r="J176" s="25">
        <v>539102</v>
      </c>
      <c r="K176" s="22">
        <v>553834</v>
      </c>
      <c r="L176" s="25">
        <v>495910</v>
      </c>
      <c r="M176" s="51">
        <v>419167</v>
      </c>
      <c r="N176" s="41">
        <v>930674</v>
      </c>
    </row>
    <row r="177" spans="1:14" ht="12.75" customHeight="1" x14ac:dyDescent="0.2">
      <c r="A177" s="9" t="s">
        <v>267</v>
      </c>
      <c r="B177" s="12" t="s">
        <v>54</v>
      </c>
      <c r="C177" s="22"/>
      <c r="D177" s="25">
        <v>102141</v>
      </c>
      <c r="E177" s="22">
        <v>60001</v>
      </c>
      <c r="F177" s="25">
        <v>47144</v>
      </c>
      <c r="G177" s="22">
        <v>69048</v>
      </c>
      <c r="H177" s="25"/>
      <c r="I177" s="22"/>
      <c r="J177" s="25">
        <v>372146</v>
      </c>
      <c r="K177" s="22">
        <v>20000</v>
      </c>
      <c r="L177" s="25">
        <v>303562</v>
      </c>
      <c r="M177" s="51">
        <v>348542</v>
      </c>
      <c r="N177" s="41">
        <v>139299</v>
      </c>
    </row>
    <row r="178" spans="1:14" ht="12.75" customHeight="1" x14ac:dyDescent="0.2">
      <c r="A178" s="9" t="s">
        <v>268</v>
      </c>
      <c r="B178" s="12" t="s">
        <v>55</v>
      </c>
      <c r="C178" s="22"/>
      <c r="D178" s="25">
        <v>157311</v>
      </c>
      <c r="E178" s="22">
        <v>168162</v>
      </c>
      <c r="F178" s="25">
        <v>157327</v>
      </c>
      <c r="G178" s="22">
        <v>157341</v>
      </c>
      <c r="H178" s="25">
        <v>66975</v>
      </c>
      <c r="I178" s="22">
        <v>67112</v>
      </c>
      <c r="J178" s="25">
        <v>157987</v>
      </c>
      <c r="K178" s="22">
        <v>220153</v>
      </c>
      <c r="L178" s="25">
        <v>157170</v>
      </c>
      <c r="M178" s="51">
        <v>166388</v>
      </c>
      <c r="N178" s="41">
        <v>293809</v>
      </c>
    </row>
    <row r="179" spans="1:14" ht="12.75" customHeight="1" x14ac:dyDescent="0.2">
      <c r="A179" s="9" t="s">
        <v>269</v>
      </c>
      <c r="B179" s="12" t="s">
        <v>270</v>
      </c>
      <c r="C179" s="22"/>
      <c r="D179" s="25"/>
      <c r="E179" s="22"/>
      <c r="F179" s="25"/>
      <c r="G179" s="22"/>
      <c r="H179" s="25"/>
      <c r="I179" s="22"/>
      <c r="J179" s="25"/>
      <c r="K179" s="22"/>
      <c r="L179" s="25"/>
      <c r="M179" s="51"/>
      <c r="N179" s="41"/>
    </row>
    <row r="180" spans="1:14" ht="12.75" customHeight="1" x14ac:dyDescent="0.2">
      <c r="A180" s="9" t="s">
        <v>271</v>
      </c>
      <c r="B180" s="12" t="s">
        <v>1</v>
      </c>
      <c r="C180" s="22"/>
      <c r="D180" s="25"/>
      <c r="E180" s="22"/>
      <c r="F180" s="25">
        <v>70000</v>
      </c>
      <c r="G180" s="22"/>
      <c r="H180" s="25"/>
      <c r="I180" s="22"/>
      <c r="J180" s="25">
        <v>6560</v>
      </c>
      <c r="K180" s="22"/>
      <c r="L180" s="25"/>
      <c r="M180" s="51"/>
      <c r="N180" s="41"/>
    </row>
    <row r="181" spans="1:14" ht="12.75" customHeight="1" x14ac:dyDescent="0.2">
      <c r="A181" s="10" t="s">
        <v>272</v>
      </c>
      <c r="B181" s="13" t="s">
        <v>273</v>
      </c>
      <c r="C181" s="14">
        <f>SUM(C182:C189)</f>
        <v>427805</v>
      </c>
      <c r="D181" s="14">
        <f t="shared" ref="D181:N181" si="11">SUM(D182:D189)</f>
        <v>0</v>
      </c>
      <c r="E181" s="14">
        <f t="shared" si="11"/>
        <v>100000</v>
      </c>
      <c r="F181" s="14">
        <f t="shared" si="11"/>
        <v>4538440</v>
      </c>
      <c r="G181" s="14">
        <f>SUM(G182:G189)</f>
        <v>60852</v>
      </c>
      <c r="H181" s="14">
        <f>SUM(H182:H189)</f>
        <v>3832405</v>
      </c>
      <c r="I181" s="14">
        <f t="shared" si="11"/>
        <v>1295123</v>
      </c>
      <c r="J181" s="14">
        <f t="shared" si="11"/>
        <v>5905264</v>
      </c>
      <c r="K181" s="14">
        <f t="shared" si="11"/>
        <v>207882</v>
      </c>
      <c r="L181" s="14">
        <f t="shared" si="11"/>
        <v>538475</v>
      </c>
      <c r="M181" s="14">
        <f t="shared" si="11"/>
        <v>1647656</v>
      </c>
      <c r="N181" s="14">
        <f t="shared" si="11"/>
        <v>11388421</v>
      </c>
    </row>
    <row r="182" spans="1:14" ht="12.75" customHeight="1" x14ac:dyDescent="0.2">
      <c r="A182" s="9" t="s">
        <v>274</v>
      </c>
      <c r="B182" s="12" t="s">
        <v>275</v>
      </c>
      <c r="C182" s="22"/>
      <c r="D182" s="25"/>
      <c r="E182" s="22"/>
      <c r="F182" s="25">
        <v>4530940</v>
      </c>
      <c r="G182" s="22">
        <v>60852</v>
      </c>
      <c r="H182" s="25"/>
      <c r="I182" s="22"/>
      <c r="J182" s="25">
        <v>4522396</v>
      </c>
      <c r="K182" s="22"/>
      <c r="L182" s="25"/>
      <c r="M182" s="51">
        <v>1647656</v>
      </c>
      <c r="N182" s="41">
        <v>10843067</v>
      </c>
    </row>
    <row r="183" spans="1:14" ht="12.75" customHeight="1" x14ac:dyDescent="0.2">
      <c r="A183" s="9" t="s">
        <v>276</v>
      </c>
      <c r="B183" s="12" t="s">
        <v>277</v>
      </c>
      <c r="C183" s="22"/>
      <c r="D183" s="25"/>
      <c r="E183" s="22">
        <v>100000</v>
      </c>
      <c r="F183" s="25">
        <v>7500</v>
      </c>
      <c r="G183" s="22"/>
      <c r="H183" s="25">
        <v>3608685</v>
      </c>
      <c r="I183" s="22"/>
      <c r="J183" s="25">
        <v>1289453</v>
      </c>
      <c r="K183" s="22"/>
      <c r="L183" s="25">
        <v>405195</v>
      </c>
      <c r="M183" s="51"/>
      <c r="N183" s="41"/>
    </row>
    <row r="184" spans="1:14" ht="12.75" customHeight="1" x14ac:dyDescent="0.2">
      <c r="A184" s="9" t="s">
        <v>278</v>
      </c>
      <c r="B184" s="12" t="s">
        <v>279</v>
      </c>
      <c r="C184" s="22">
        <v>427805</v>
      </c>
      <c r="D184" s="25"/>
      <c r="E184" s="22"/>
      <c r="F184" s="25"/>
      <c r="G184" s="22"/>
      <c r="H184" s="25"/>
      <c r="I184" s="22"/>
      <c r="J184" s="25"/>
      <c r="K184" s="22"/>
      <c r="L184" s="25"/>
      <c r="M184" s="51"/>
      <c r="N184" s="41"/>
    </row>
    <row r="185" spans="1:14" ht="12.75" customHeight="1" x14ac:dyDescent="0.2">
      <c r="A185" s="9" t="s">
        <v>280</v>
      </c>
      <c r="B185" s="12" t="s">
        <v>281</v>
      </c>
      <c r="C185" s="22"/>
      <c r="D185" s="25"/>
      <c r="E185" s="22"/>
      <c r="F185" s="25"/>
      <c r="G185" s="22"/>
      <c r="H185" s="25"/>
      <c r="I185" s="22">
        <v>208250</v>
      </c>
      <c r="J185" s="25">
        <v>64855</v>
      </c>
      <c r="K185" s="22"/>
      <c r="L185" s="25"/>
      <c r="M185" s="51"/>
      <c r="N185" s="41">
        <v>280000</v>
      </c>
    </row>
    <row r="186" spans="1:14" ht="12.75" customHeight="1" x14ac:dyDescent="0.2">
      <c r="A186" s="9" t="s">
        <v>282</v>
      </c>
      <c r="B186" s="12" t="s">
        <v>283</v>
      </c>
      <c r="C186" s="22"/>
      <c r="D186" s="25"/>
      <c r="E186" s="22"/>
      <c r="F186" s="25"/>
      <c r="G186" s="22"/>
      <c r="H186" s="25"/>
      <c r="I186" s="22"/>
      <c r="J186" s="25"/>
      <c r="K186" s="22"/>
      <c r="L186" s="25"/>
      <c r="M186" s="51"/>
      <c r="N186" s="41"/>
    </row>
    <row r="187" spans="1:14" ht="12.75" customHeight="1" x14ac:dyDescent="0.2">
      <c r="A187" s="9" t="s">
        <v>284</v>
      </c>
      <c r="B187" s="12" t="s">
        <v>285</v>
      </c>
      <c r="C187" s="22"/>
      <c r="D187" s="25"/>
      <c r="E187" s="22"/>
      <c r="F187" s="25"/>
      <c r="G187" s="22"/>
      <c r="H187" s="25"/>
      <c r="I187" s="22"/>
      <c r="J187" s="25"/>
      <c r="K187" s="22"/>
      <c r="L187" s="25"/>
      <c r="M187" s="51"/>
      <c r="N187" s="41"/>
    </row>
    <row r="188" spans="1:14" ht="12.75" customHeight="1" x14ac:dyDescent="0.2">
      <c r="A188" s="9" t="s">
        <v>286</v>
      </c>
      <c r="B188" s="12" t="s">
        <v>287</v>
      </c>
      <c r="C188" s="22"/>
      <c r="D188" s="25"/>
      <c r="E188" s="22"/>
      <c r="F188" s="25"/>
      <c r="G188" s="22"/>
      <c r="H188" s="25"/>
      <c r="I188" s="22"/>
      <c r="J188" s="25"/>
      <c r="K188" s="22">
        <v>111111</v>
      </c>
      <c r="L188" s="25"/>
      <c r="M188" s="51"/>
      <c r="N188" s="41"/>
    </row>
    <row r="189" spans="1:14" ht="12.75" customHeight="1" x14ac:dyDescent="0.2">
      <c r="A189" s="9" t="s">
        <v>288</v>
      </c>
      <c r="B189" s="12" t="s">
        <v>1</v>
      </c>
      <c r="C189" s="22"/>
      <c r="D189" s="25"/>
      <c r="E189" s="22"/>
      <c r="F189" s="25"/>
      <c r="G189" s="22"/>
      <c r="H189" s="25">
        <v>223720</v>
      </c>
      <c r="I189" s="22">
        <v>1086873</v>
      </c>
      <c r="J189" s="25">
        <v>28560</v>
      </c>
      <c r="K189" s="22">
        <v>96771</v>
      </c>
      <c r="L189" s="25">
        <v>133280</v>
      </c>
      <c r="M189" s="51"/>
      <c r="N189" s="41">
        <v>265354</v>
      </c>
    </row>
    <row r="190" spans="1:14" ht="12.75" customHeight="1" x14ac:dyDescent="0.2">
      <c r="A190" s="10" t="s">
        <v>289</v>
      </c>
      <c r="B190" s="13" t="s">
        <v>290</v>
      </c>
      <c r="C190" s="14">
        <f>SUM(C191:C193)</f>
        <v>0</v>
      </c>
      <c r="D190" s="14">
        <f t="shared" ref="D190:N190" si="12">SUM(D191:D193)</f>
        <v>0</v>
      </c>
      <c r="E190" s="14">
        <f t="shared" si="12"/>
        <v>0</v>
      </c>
      <c r="F190" s="14">
        <f t="shared" si="12"/>
        <v>0</v>
      </c>
      <c r="G190" s="14">
        <f t="shared" si="12"/>
        <v>0</v>
      </c>
      <c r="H190" s="14">
        <f t="shared" si="12"/>
        <v>0</v>
      </c>
      <c r="I190" s="14">
        <f t="shared" si="12"/>
        <v>106203</v>
      </c>
      <c r="J190" s="14">
        <f t="shared" si="12"/>
        <v>0</v>
      </c>
      <c r="K190" s="14">
        <f t="shared" si="12"/>
        <v>226444</v>
      </c>
      <c r="L190" s="14">
        <f t="shared" si="12"/>
        <v>0</v>
      </c>
      <c r="M190" s="14">
        <f t="shared" si="12"/>
        <v>0</v>
      </c>
      <c r="N190" s="14">
        <f t="shared" si="12"/>
        <v>262150</v>
      </c>
    </row>
    <row r="191" spans="1:14" ht="12.75" customHeight="1" x14ac:dyDescent="0.2">
      <c r="A191" s="9" t="s">
        <v>291</v>
      </c>
      <c r="B191" s="12" t="s">
        <v>292</v>
      </c>
      <c r="C191" s="22"/>
      <c r="D191" s="25"/>
      <c r="E191" s="22"/>
      <c r="F191" s="25"/>
      <c r="G191" s="22"/>
      <c r="H191" s="25"/>
      <c r="I191" s="22"/>
      <c r="J191" s="25"/>
      <c r="K191" s="22">
        <v>226444</v>
      </c>
      <c r="L191" s="25"/>
      <c r="M191" s="51"/>
      <c r="N191" s="41"/>
    </row>
    <row r="192" spans="1:14" ht="12.75" customHeight="1" x14ac:dyDescent="0.2">
      <c r="A192" s="9" t="s">
        <v>293</v>
      </c>
      <c r="B192" s="12" t="s">
        <v>56</v>
      </c>
      <c r="C192" s="22"/>
      <c r="D192" s="25"/>
      <c r="E192" s="22"/>
      <c r="F192" s="25"/>
      <c r="G192" s="22"/>
      <c r="H192" s="25"/>
      <c r="I192" s="22">
        <v>106203</v>
      </c>
      <c r="J192" s="25"/>
      <c r="K192" s="22"/>
      <c r="L192" s="25"/>
      <c r="M192" s="51"/>
      <c r="N192" s="41">
        <v>262150</v>
      </c>
    </row>
    <row r="193" spans="1:14" ht="12.75" customHeight="1" x14ac:dyDescent="0.2">
      <c r="A193" s="9" t="s">
        <v>294</v>
      </c>
      <c r="B193" s="12" t="s">
        <v>1</v>
      </c>
      <c r="C193" s="22"/>
      <c r="D193" s="25"/>
      <c r="E193" s="22"/>
      <c r="F193" s="25"/>
      <c r="G193" s="22"/>
      <c r="H193" s="25"/>
      <c r="I193" s="22"/>
      <c r="J193" s="25"/>
      <c r="K193" s="22"/>
      <c r="L193" s="25"/>
      <c r="M193" s="51"/>
      <c r="N193" s="41"/>
    </row>
    <row r="194" spans="1:14" ht="12.75" customHeight="1" x14ac:dyDescent="0.2">
      <c r="A194" s="10" t="s">
        <v>295</v>
      </c>
      <c r="B194" s="13" t="s">
        <v>296</v>
      </c>
      <c r="C194" s="14">
        <f>SUM(C195:C205)</f>
        <v>0</v>
      </c>
      <c r="D194" s="14">
        <f t="shared" ref="D194:N194" si="13">SUM(D195:D205)</f>
        <v>0</v>
      </c>
      <c r="E194" s="14">
        <f t="shared" si="13"/>
        <v>425986</v>
      </c>
      <c r="F194" s="14">
        <f t="shared" si="13"/>
        <v>227227</v>
      </c>
      <c r="G194" s="14">
        <f>SUM(G195:G205)</f>
        <v>201400</v>
      </c>
      <c r="H194" s="14">
        <f>SUM(H195:H205)</f>
        <v>280659</v>
      </c>
      <c r="I194" s="14">
        <f t="shared" si="13"/>
        <v>359550</v>
      </c>
      <c r="J194" s="14">
        <f t="shared" si="13"/>
        <v>193306</v>
      </c>
      <c r="K194" s="14">
        <f t="shared" si="13"/>
        <v>292900</v>
      </c>
      <c r="L194" s="14">
        <f t="shared" si="13"/>
        <v>778487</v>
      </c>
      <c r="M194" s="14">
        <f t="shared" si="13"/>
        <v>808061</v>
      </c>
      <c r="N194" s="14">
        <f t="shared" si="13"/>
        <v>3109486</v>
      </c>
    </row>
    <row r="195" spans="1:14" ht="12.75" customHeight="1" x14ac:dyDescent="0.2">
      <c r="A195" s="9" t="s">
        <v>297</v>
      </c>
      <c r="B195" s="12" t="s">
        <v>57</v>
      </c>
      <c r="C195" s="22"/>
      <c r="D195" s="25"/>
      <c r="E195" s="22"/>
      <c r="F195" s="25"/>
      <c r="G195" s="22"/>
      <c r="H195" s="25"/>
      <c r="I195" s="22"/>
      <c r="J195" s="25"/>
      <c r="K195" s="22"/>
      <c r="L195" s="25"/>
      <c r="M195" s="51"/>
      <c r="N195" s="41"/>
    </row>
    <row r="196" spans="1:14" ht="12.75" customHeight="1" x14ac:dyDescent="0.2">
      <c r="A196" s="9" t="s">
        <v>298</v>
      </c>
      <c r="B196" s="12" t="s">
        <v>58</v>
      </c>
      <c r="C196" s="22"/>
      <c r="D196" s="25"/>
      <c r="E196" s="22">
        <v>407486</v>
      </c>
      <c r="F196" s="25">
        <v>136077</v>
      </c>
      <c r="G196" s="22"/>
      <c r="H196" s="25">
        <v>272659</v>
      </c>
      <c r="I196" s="22">
        <v>338350</v>
      </c>
      <c r="J196" s="25">
        <v>135975</v>
      </c>
      <c r="K196" s="22"/>
      <c r="L196" s="25">
        <v>548487</v>
      </c>
      <c r="M196" s="51"/>
      <c r="N196" s="41">
        <v>547636</v>
      </c>
    </row>
    <row r="197" spans="1:14" ht="12.75" customHeight="1" x14ac:dyDescent="0.2">
      <c r="A197" s="9" t="s">
        <v>299</v>
      </c>
      <c r="B197" s="12" t="s">
        <v>59</v>
      </c>
      <c r="C197" s="22"/>
      <c r="D197" s="25"/>
      <c r="E197" s="22"/>
      <c r="F197" s="25"/>
      <c r="G197" s="22"/>
      <c r="H197" s="25"/>
      <c r="I197" s="22"/>
      <c r="J197" s="25"/>
      <c r="K197" s="22"/>
      <c r="L197" s="25"/>
      <c r="M197" s="51"/>
      <c r="N197" s="41"/>
    </row>
    <row r="198" spans="1:14" ht="12.75" customHeight="1" x14ac:dyDescent="0.2">
      <c r="A198" s="9" t="s">
        <v>300</v>
      </c>
      <c r="B198" s="12" t="s">
        <v>60</v>
      </c>
      <c r="C198" s="22"/>
      <c r="D198" s="25"/>
      <c r="E198" s="22"/>
      <c r="F198" s="25"/>
      <c r="G198" s="22"/>
      <c r="H198" s="25"/>
      <c r="I198" s="22"/>
      <c r="J198" s="25"/>
      <c r="K198" s="22"/>
      <c r="L198" s="25"/>
      <c r="M198" s="51"/>
      <c r="N198" s="41"/>
    </row>
    <row r="199" spans="1:14" ht="12.75" customHeight="1" x14ac:dyDescent="0.2">
      <c r="A199" s="9" t="s">
        <v>301</v>
      </c>
      <c r="B199" s="12" t="s">
        <v>302</v>
      </c>
      <c r="C199" s="22"/>
      <c r="D199" s="25"/>
      <c r="E199" s="22"/>
      <c r="F199" s="25"/>
      <c r="G199" s="22"/>
      <c r="H199" s="25"/>
      <c r="I199" s="22"/>
      <c r="J199" s="25"/>
      <c r="K199" s="22"/>
      <c r="L199" s="25"/>
      <c r="M199" s="51"/>
      <c r="N199" s="41"/>
    </row>
    <row r="200" spans="1:14" ht="12.75" customHeight="1" x14ac:dyDescent="0.2">
      <c r="A200" s="9" t="s">
        <v>303</v>
      </c>
      <c r="B200" s="12" t="s">
        <v>304</v>
      </c>
      <c r="C200" s="22"/>
      <c r="D200" s="25"/>
      <c r="E200" s="22"/>
      <c r="F200" s="25"/>
      <c r="G200" s="22"/>
      <c r="H200" s="25"/>
      <c r="I200" s="22"/>
      <c r="J200" s="25"/>
      <c r="K200" s="22"/>
      <c r="L200" s="25"/>
      <c r="M200" s="51"/>
      <c r="N200" s="41"/>
    </row>
    <row r="201" spans="1:14" ht="12.75" customHeight="1" x14ac:dyDescent="0.2">
      <c r="A201" s="9" t="s">
        <v>305</v>
      </c>
      <c r="B201" s="12" t="s">
        <v>61</v>
      </c>
      <c r="C201" s="22"/>
      <c r="D201" s="25"/>
      <c r="E201" s="22">
        <v>18500</v>
      </c>
      <c r="F201" s="25">
        <v>91150</v>
      </c>
      <c r="G201" s="22">
        <v>41400</v>
      </c>
      <c r="H201" s="25">
        <v>8000</v>
      </c>
      <c r="I201" s="22">
        <v>21200</v>
      </c>
      <c r="J201" s="25">
        <v>57331</v>
      </c>
      <c r="K201" s="22">
        <v>142900</v>
      </c>
      <c r="L201" s="25"/>
      <c r="M201" s="51">
        <v>808061</v>
      </c>
      <c r="N201" s="41">
        <v>1891550</v>
      </c>
    </row>
    <row r="202" spans="1:14" ht="12.75" customHeight="1" x14ac:dyDescent="0.2">
      <c r="A202" s="9" t="s">
        <v>306</v>
      </c>
      <c r="B202" s="12" t="s">
        <v>307</v>
      </c>
      <c r="C202" s="22"/>
      <c r="D202" s="25"/>
      <c r="E202" s="22"/>
      <c r="F202" s="25"/>
      <c r="G202" s="22"/>
      <c r="H202" s="25"/>
      <c r="I202" s="22"/>
      <c r="J202" s="25"/>
      <c r="K202" s="22"/>
      <c r="L202" s="25"/>
      <c r="M202" s="51"/>
      <c r="N202" s="41"/>
    </row>
    <row r="203" spans="1:14" ht="12.75" customHeight="1" x14ac:dyDescent="0.2">
      <c r="A203" s="9" t="s">
        <v>308</v>
      </c>
      <c r="B203" s="12" t="s">
        <v>309</v>
      </c>
      <c r="C203" s="22"/>
      <c r="D203" s="25"/>
      <c r="E203" s="22"/>
      <c r="F203" s="25"/>
      <c r="G203" s="22"/>
      <c r="H203" s="25"/>
      <c r="I203" s="22"/>
      <c r="J203" s="25"/>
      <c r="K203" s="22"/>
      <c r="L203" s="25"/>
      <c r="M203" s="51"/>
      <c r="N203" s="41"/>
    </row>
    <row r="204" spans="1:14" ht="12.75" customHeight="1" x14ac:dyDescent="0.2">
      <c r="A204" s="9" t="s">
        <v>310</v>
      </c>
      <c r="B204" s="12" t="s">
        <v>311</v>
      </c>
      <c r="C204" s="22"/>
      <c r="D204" s="25"/>
      <c r="E204" s="22"/>
      <c r="F204" s="25"/>
      <c r="G204" s="22"/>
      <c r="H204" s="25"/>
      <c r="I204" s="22"/>
      <c r="J204" s="25"/>
      <c r="K204" s="22"/>
      <c r="L204" s="25"/>
      <c r="M204" s="51"/>
      <c r="N204" s="41"/>
    </row>
    <row r="205" spans="1:14" ht="12.75" customHeight="1" x14ac:dyDescent="0.2">
      <c r="A205" s="9" t="s">
        <v>312</v>
      </c>
      <c r="B205" s="12" t="s">
        <v>1</v>
      </c>
      <c r="C205" s="22"/>
      <c r="D205" s="25"/>
      <c r="E205" s="22"/>
      <c r="F205" s="25"/>
      <c r="G205" s="22">
        <v>160000</v>
      </c>
      <c r="H205" s="25"/>
      <c r="I205" s="22"/>
      <c r="J205" s="25"/>
      <c r="K205" s="22">
        <v>150000</v>
      </c>
      <c r="L205" s="25">
        <v>230000</v>
      </c>
      <c r="M205" s="51"/>
      <c r="N205" s="41">
        <v>670300</v>
      </c>
    </row>
    <row r="206" spans="1:14" ht="12.75" customHeight="1" x14ac:dyDescent="0.2">
      <c r="A206" s="10" t="s">
        <v>313</v>
      </c>
      <c r="B206" s="13" t="s">
        <v>314</v>
      </c>
      <c r="C206" s="14">
        <f>SUM(C207:C213)</f>
        <v>0</v>
      </c>
      <c r="D206" s="14">
        <f t="shared" ref="D206:N206" si="14">SUM(D207:D213)</f>
        <v>0</v>
      </c>
      <c r="E206" s="14">
        <f t="shared" si="14"/>
        <v>0</v>
      </c>
      <c r="F206" s="14">
        <f t="shared" si="14"/>
        <v>0</v>
      </c>
      <c r="G206" s="14">
        <f t="shared" si="14"/>
        <v>188889</v>
      </c>
      <c r="H206" s="14">
        <f t="shared" si="14"/>
        <v>0</v>
      </c>
      <c r="I206" s="14">
        <f t="shared" si="14"/>
        <v>0</v>
      </c>
      <c r="J206" s="14">
        <f t="shared" si="14"/>
        <v>0</v>
      </c>
      <c r="K206" s="14">
        <f t="shared" si="14"/>
        <v>0</v>
      </c>
      <c r="L206" s="14">
        <f t="shared" si="14"/>
        <v>408425</v>
      </c>
      <c r="M206" s="14">
        <f t="shared" si="14"/>
        <v>365003</v>
      </c>
      <c r="N206" s="14">
        <f t="shared" si="14"/>
        <v>714657</v>
      </c>
    </row>
    <row r="207" spans="1:14" ht="12.75" customHeight="1" x14ac:dyDescent="0.2">
      <c r="A207" s="9" t="s">
        <v>315</v>
      </c>
      <c r="B207" s="12" t="s">
        <v>316</v>
      </c>
      <c r="C207" s="22"/>
      <c r="D207" s="25"/>
      <c r="E207" s="22"/>
      <c r="F207" s="25"/>
      <c r="G207" s="22"/>
      <c r="H207" s="25"/>
      <c r="I207" s="22"/>
      <c r="J207" s="25"/>
      <c r="K207" s="22"/>
      <c r="L207" s="25"/>
      <c r="M207" s="51"/>
      <c r="N207" s="41"/>
    </row>
    <row r="208" spans="1:14" ht="12.75" customHeight="1" x14ac:dyDescent="0.2">
      <c r="A208" s="9" t="s">
        <v>317</v>
      </c>
      <c r="B208" s="12" t="s">
        <v>318</v>
      </c>
      <c r="C208" s="22"/>
      <c r="D208" s="25"/>
      <c r="E208" s="22"/>
      <c r="F208" s="25"/>
      <c r="G208" s="22"/>
      <c r="H208" s="25"/>
      <c r="I208" s="22"/>
      <c r="J208" s="25"/>
      <c r="K208" s="22"/>
      <c r="L208" s="25"/>
      <c r="M208" s="51"/>
      <c r="N208" s="41"/>
    </row>
    <row r="209" spans="1:14" ht="12.75" customHeight="1" x14ac:dyDescent="0.2">
      <c r="A209" s="9" t="s">
        <v>319</v>
      </c>
      <c r="B209" s="12" t="s">
        <v>320</v>
      </c>
      <c r="C209" s="22"/>
      <c r="D209" s="25"/>
      <c r="E209" s="22"/>
      <c r="F209" s="25"/>
      <c r="G209" s="22"/>
      <c r="H209" s="25"/>
      <c r="I209" s="22"/>
      <c r="J209" s="25"/>
      <c r="K209" s="22"/>
      <c r="L209" s="25"/>
      <c r="M209" s="51"/>
      <c r="N209" s="41"/>
    </row>
    <row r="210" spans="1:14" ht="12.75" customHeight="1" x14ac:dyDescent="0.2">
      <c r="A210" s="9" t="s">
        <v>321</v>
      </c>
      <c r="B210" s="12" t="s">
        <v>322</v>
      </c>
      <c r="C210" s="22"/>
      <c r="D210" s="25"/>
      <c r="E210" s="22"/>
      <c r="F210" s="25"/>
      <c r="G210" s="22"/>
      <c r="H210" s="25"/>
      <c r="I210" s="22"/>
      <c r="J210" s="25"/>
      <c r="K210" s="22"/>
      <c r="L210" s="25"/>
      <c r="M210" s="51"/>
      <c r="N210" s="41"/>
    </row>
    <row r="211" spans="1:14" ht="12.75" customHeight="1" x14ac:dyDescent="0.2">
      <c r="A211" s="9" t="s">
        <v>323</v>
      </c>
      <c r="B211" s="12" t="s">
        <v>62</v>
      </c>
      <c r="C211" s="22"/>
      <c r="D211" s="25"/>
      <c r="E211" s="22"/>
      <c r="F211" s="25"/>
      <c r="G211" s="22">
        <v>188889</v>
      </c>
      <c r="H211" s="25"/>
      <c r="I211" s="22"/>
      <c r="J211" s="25"/>
      <c r="K211" s="22"/>
      <c r="L211" s="25"/>
      <c r="M211" s="51">
        <v>289449</v>
      </c>
      <c r="N211" s="41">
        <v>714657</v>
      </c>
    </row>
    <row r="212" spans="1:14" ht="12.75" customHeight="1" x14ac:dyDescent="0.2">
      <c r="A212" s="9" t="s">
        <v>324</v>
      </c>
      <c r="B212" s="12" t="s">
        <v>325</v>
      </c>
      <c r="C212" s="22"/>
      <c r="D212" s="25"/>
      <c r="E212" s="22"/>
      <c r="F212" s="25"/>
      <c r="G212" s="22"/>
      <c r="H212" s="25"/>
      <c r="I212" s="22"/>
      <c r="J212" s="25"/>
      <c r="K212" s="22"/>
      <c r="L212" s="25">
        <v>408425</v>
      </c>
      <c r="M212" s="51">
        <v>75554</v>
      </c>
      <c r="N212" s="41"/>
    </row>
    <row r="213" spans="1:14" ht="12.75" customHeight="1" x14ac:dyDescent="0.2">
      <c r="A213" s="9" t="s">
        <v>326</v>
      </c>
      <c r="B213" s="12" t="s">
        <v>1</v>
      </c>
      <c r="C213" s="22"/>
      <c r="D213" s="25"/>
      <c r="E213" s="22"/>
      <c r="F213" s="25"/>
      <c r="G213" s="22"/>
      <c r="H213" s="25"/>
      <c r="I213" s="22"/>
      <c r="J213" s="25"/>
      <c r="K213" s="22"/>
      <c r="L213" s="25"/>
      <c r="M213" s="51"/>
      <c r="N213" s="41"/>
    </row>
    <row r="214" spans="1:14" ht="12.75" customHeight="1" x14ac:dyDescent="0.2">
      <c r="A214" s="10" t="s">
        <v>327</v>
      </c>
      <c r="B214" s="13" t="s">
        <v>328</v>
      </c>
      <c r="C214" s="14">
        <f>SUM(C215)</f>
        <v>0</v>
      </c>
      <c r="D214" s="14">
        <f t="shared" ref="D214:N214" si="15">SUM(D215)</f>
        <v>0</v>
      </c>
      <c r="E214" s="14">
        <f t="shared" si="15"/>
        <v>0</v>
      </c>
      <c r="F214" s="14">
        <f t="shared" si="15"/>
        <v>0</v>
      </c>
      <c r="G214" s="14">
        <f t="shared" si="15"/>
        <v>0</v>
      </c>
      <c r="H214" s="14">
        <f t="shared" si="15"/>
        <v>0</v>
      </c>
      <c r="I214" s="14">
        <f t="shared" si="15"/>
        <v>0</v>
      </c>
      <c r="J214" s="14">
        <f t="shared" si="15"/>
        <v>0</v>
      </c>
      <c r="K214" s="14">
        <f t="shared" si="15"/>
        <v>0</v>
      </c>
      <c r="L214" s="14">
        <f t="shared" si="15"/>
        <v>86000</v>
      </c>
      <c r="M214" s="14">
        <f t="shared" si="15"/>
        <v>0</v>
      </c>
      <c r="N214" s="14">
        <f t="shared" si="15"/>
        <v>0</v>
      </c>
    </row>
    <row r="215" spans="1:14" ht="12.75" customHeight="1" x14ac:dyDescent="0.2">
      <c r="A215" s="9" t="s">
        <v>329</v>
      </c>
      <c r="B215" s="12" t="s">
        <v>330</v>
      </c>
      <c r="C215" s="22"/>
      <c r="D215" s="25"/>
      <c r="E215" s="22"/>
      <c r="F215" s="25"/>
      <c r="G215" s="22"/>
      <c r="H215" s="25"/>
      <c r="I215" s="22"/>
      <c r="J215" s="25"/>
      <c r="K215" s="22"/>
      <c r="L215" s="25">
        <v>86000</v>
      </c>
      <c r="M215" s="51"/>
      <c r="N215" s="41"/>
    </row>
    <row r="216" spans="1:14" ht="12.75" customHeight="1" x14ac:dyDescent="0.2">
      <c r="A216" s="10" t="s">
        <v>331</v>
      </c>
      <c r="B216" s="13" t="s">
        <v>332</v>
      </c>
      <c r="C216" s="14">
        <f>SUM(C217:C222)</f>
        <v>0</v>
      </c>
      <c r="D216" s="14">
        <f>SUM(D217:D222)</f>
        <v>3978070</v>
      </c>
      <c r="E216" s="14">
        <f t="shared" ref="E216:M216" si="16">SUM(E217:E222)</f>
        <v>5723747</v>
      </c>
      <c r="F216" s="14">
        <f t="shared" si="16"/>
        <v>3864849</v>
      </c>
      <c r="G216" s="14">
        <f>SUM(G217:G222)</f>
        <v>3917329</v>
      </c>
      <c r="H216" s="14">
        <f>SUM(H217:H222)</f>
        <v>6688377</v>
      </c>
      <c r="I216" s="14">
        <f t="shared" si="16"/>
        <v>3611138</v>
      </c>
      <c r="J216" s="14">
        <f t="shared" si="16"/>
        <v>2717256</v>
      </c>
      <c r="K216" s="14">
        <f t="shared" si="16"/>
        <v>2683028</v>
      </c>
      <c r="L216" s="14">
        <f t="shared" si="16"/>
        <v>1787447</v>
      </c>
      <c r="M216" s="14">
        <f t="shared" si="16"/>
        <v>2181444</v>
      </c>
      <c r="N216" s="14">
        <f>SUM(N217:N222)</f>
        <v>8380330</v>
      </c>
    </row>
    <row r="217" spans="1:14" ht="12.75" customHeight="1" x14ac:dyDescent="0.2">
      <c r="A217" s="9" t="s">
        <v>333</v>
      </c>
      <c r="B217" s="12" t="s">
        <v>334</v>
      </c>
      <c r="C217" s="22"/>
      <c r="D217" s="25"/>
      <c r="E217" s="22"/>
      <c r="F217" s="25"/>
      <c r="G217" s="22"/>
      <c r="H217" s="25"/>
      <c r="I217" s="22"/>
      <c r="J217" s="25"/>
      <c r="K217" s="22"/>
      <c r="L217" s="25"/>
      <c r="M217" s="51"/>
      <c r="N217" s="41"/>
    </row>
    <row r="218" spans="1:14" ht="12.75" customHeight="1" x14ac:dyDescent="0.2">
      <c r="A218" s="9" t="s">
        <v>335</v>
      </c>
      <c r="B218" s="12" t="s">
        <v>63</v>
      </c>
      <c r="C218" s="22"/>
      <c r="D218" s="25"/>
      <c r="E218" s="22"/>
      <c r="F218" s="25"/>
      <c r="G218" s="22"/>
      <c r="H218" s="25"/>
      <c r="I218" s="22"/>
      <c r="J218" s="25">
        <v>270000</v>
      </c>
      <c r="K218" s="22"/>
      <c r="L218" s="25"/>
      <c r="M218" s="51"/>
      <c r="N218" s="41">
        <v>1137500</v>
      </c>
    </row>
    <row r="219" spans="1:14" ht="12.75" customHeight="1" x14ac:dyDescent="0.2">
      <c r="A219" s="9" t="s">
        <v>336</v>
      </c>
      <c r="B219" s="12" t="s">
        <v>337</v>
      </c>
      <c r="C219" s="22"/>
      <c r="D219" s="25"/>
      <c r="E219" s="22"/>
      <c r="F219" s="25"/>
      <c r="G219" s="22"/>
      <c r="H219" s="25"/>
      <c r="I219" s="22"/>
      <c r="J219" s="25"/>
      <c r="K219" s="22"/>
      <c r="L219" s="25"/>
      <c r="M219" s="51"/>
      <c r="N219" s="41"/>
    </row>
    <row r="220" spans="1:14" ht="12.75" customHeight="1" x14ac:dyDescent="0.2">
      <c r="A220" s="9" t="s">
        <v>338</v>
      </c>
      <c r="B220" s="12" t="s">
        <v>339</v>
      </c>
      <c r="C220" s="22"/>
      <c r="D220" s="25"/>
      <c r="E220" s="22"/>
      <c r="F220" s="25"/>
      <c r="G220" s="22"/>
      <c r="H220" s="25"/>
      <c r="I220" s="22"/>
      <c r="J220" s="25"/>
      <c r="K220" s="22"/>
      <c r="L220" s="25"/>
      <c r="M220" s="51"/>
      <c r="N220" s="41"/>
    </row>
    <row r="221" spans="1:14" ht="12.75" customHeight="1" x14ac:dyDescent="0.2">
      <c r="A221" s="9" t="s">
        <v>340</v>
      </c>
      <c r="B221" s="12" t="s">
        <v>341</v>
      </c>
      <c r="C221" s="22"/>
      <c r="D221" s="25">
        <v>388889</v>
      </c>
      <c r="E221" s="22"/>
      <c r="F221" s="25"/>
      <c r="G221" s="22"/>
      <c r="H221" s="25"/>
      <c r="I221" s="22"/>
      <c r="J221" s="25"/>
      <c r="K221" s="22"/>
      <c r="L221" s="25"/>
      <c r="M221" s="51"/>
      <c r="N221" s="41"/>
    </row>
    <row r="222" spans="1:14" ht="12.75" customHeight="1" x14ac:dyDescent="0.2">
      <c r="A222" s="9" t="s">
        <v>342</v>
      </c>
      <c r="B222" s="12" t="s">
        <v>1</v>
      </c>
      <c r="C222" s="22"/>
      <c r="D222" s="25">
        <v>3589181</v>
      </c>
      <c r="E222" s="22">
        <v>5723747</v>
      </c>
      <c r="F222" s="25">
        <v>3864849</v>
      </c>
      <c r="G222" s="22">
        <v>3917329</v>
      </c>
      <c r="H222" s="25">
        <v>6688377</v>
      </c>
      <c r="I222" s="22">
        <v>3611138</v>
      </c>
      <c r="J222" s="25">
        <v>2447256</v>
      </c>
      <c r="K222" s="22">
        <v>2683028</v>
      </c>
      <c r="L222" s="25">
        <v>1787447</v>
      </c>
      <c r="M222" s="51">
        <v>2181444</v>
      </c>
      <c r="N222" s="41">
        <v>7242830</v>
      </c>
    </row>
    <row r="223" spans="1:14" ht="12.75" customHeight="1" x14ac:dyDescent="0.2">
      <c r="A223" s="10" t="s">
        <v>343</v>
      </c>
      <c r="B223" s="13" t="s">
        <v>344</v>
      </c>
      <c r="C223" s="14">
        <f>SUM(C224:C228)</f>
        <v>0</v>
      </c>
      <c r="D223" s="14">
        <f t="shared" ref="D223:N223" si="17">SUM(D224:D228)</f>
        <v>0</v>
      </c>
      <c r="E223" s="14">
        <f t="shared" si="17"/>
        <v>50000</v>
      </c>
      <c r="F223" s="14">
        <f t="shared" si="17"/>
        <v>47770</v>
      </c>
      <c r="G223" s="14">
        <f>SUM(G224:G228)</f>
        <v>0</v>
      </c>
      <c r="H223" s="14">
        <f>SUM(H224:H228)</f>
        <v>41640</v>
      </c>
      <c r="I223" s="14">
        <f t="shared" si="17"/>
        <v>41200</v>
      </c>
      <c r="J223" s="14">
        <f t="shared" si="17"/>
        <v>99121</v>
      </c>
      <c r="K223" s="14">
        <f t="shared" si="17"/>
        <v>70539</v>
      </c>
      <c r="L223" s="14">
        <f t="shared" si="17"/>
        <v>0</v>
      </c>
      <c r="M223" s="14">
        <f t="shared" si="17"/>
        <v>1179387</v>
      </c>
      <c r="N223" s="14">
        <f t="shared" si="17"/>
        <v>974509</v>
      </c>
    </row>
    <row r="224" spans="1:14" ht="12.75" customHeight="1" x14ac:dyDescent="0.2">
      <c r="A224" s="9" t="s">
        <v>345</v>
      </c>
      <c r="B224" s="12" t="s">
        <v>64</v>
      </c>
      <c r="C224" s="22"/>
      <c r="D224" s="25"/>
      <c r="E224" s="22">
        <v>50000</v>
      </c>
      <c r="F224" s="25">
        <v>47770</v>
      </c>
      <c r="G224" s="22"/>
      <c r="H224" s="25">
        <v>41640</v>
      </c>
      <c r="I224" s="22">
        <v>41200</v>
      </c>
      <c r="J224" s="25">
        <v>53560</v>
      </c>
      <c r="K224" s="22"/>
      <c r="L224" s="25"/>
      <c r="M224" s="51">
        <v>57900</v>
      </c>
      <c r="N224" s="41">
        <v>95540</v>
      </c>
    </row>
    <row r="225" spans="1:14" ht="12.75" customHeight="1" x14ac:dyDescent="0.2">
      <c r="A225" s="9" t="s">
        <v>346</v>
      </c>
      <c r="B225" s="12" t="s">
        <v>347</v>
      </c>
      <c r="C225" s="22"/>
      <c r="D225" s="25"/>
      <c r="E225" s="22"/>
      <c r="F225" s="25"/>
      <c r="G225" s="22"/>
      <c r="H225" s="25"/>
      <c r="I225" s="22"/>
      <c r="J225" s="25"/>
      <c r="K225" s="22"/>
      <c r="L225" s="25"/>
      <c r="M225" s="51"/>
      <c r="N225" s="41"/>
    </row>
    <row r="226" spans="1:14" ht="12.75" customHeight="1" x14ac:dyDescent="0.2">
      <c r="A226" s="9" t="s">
        <v>348</v>
      </c>
      <c r="B226" s="12" t="s">
        <v>349</v>
      </c>
      <c r="C226" s="22"/>
      <c r="D226" s="25"/>
      <c r="E226" s="22"/>
      <c r="F226" s="25"/>
      <c r="G226" s="22"/>
      <c r="H226" s="25"/>
      <c r="I226" s="22"/>
      <c r="J226" s="25">
        <v>45561</v>
      </c>
      <c r="K226" s="22">
        <v>70539</v>
      </c>
      <c r="L226" s="25"/>
      <c r="M226" s="51">
        <v>1121487</v>
      </c>
      <c r="N226" s="41">
        <v>878969</v>
      </c>
    </row>
    <row r="227" spans="1:14" ht="12.75" customHeight="1" x14ac:dyDescent="0.2">
      <c r="A227" s="9" t="s">
        <v>350</v>
      </c>
      <c r="B227" s="12" t="s">
        <v>351</v>
      </c>
      <c r="C227" s="22"/>
      <c r="D227" s="25"/>
      <c r="E227" s="22"/>
      <c r="F227" s="25"/>
      <c r="G227" s="22"/>
      <c r="H227" s="25"/>
      <c r="I227" s="22"/>
      <c r="J227" s="25"/>
      <c r="K227" s="22"/>
      <c r="L227" s="25"/>
      <c r="M227" s="51"/>
      <c r="N227" s="41"/>
    </row>
    <row r="228" spans="1:14" ht="12.75" customHeight="1" x14ac:dyDescent="0.2">
      <c r="A228" s="9" t="s">
        <v>352</v>
      </c>
      <c r="B228" s="12" t="s">
        <v>1</v>
      </c>
      <c r="C228" s="22"/>
      <c r="D228" s="25"/>
      <c r="E228" s="22"/>
      <c r="F228" s="25"/>
      <c r="G228" s="22"/>
      <c r="H228" s="25"/>
      <c r="I228" s="22"/>
      <c r="J228" s="25"/>
      <c r="K228" s="22"/>
      <c r="L228" s="25"/>
      <c r="M228" s="51"/>
      <c r="N228" s="41"/>
    </row>
    <row r="229" spans="1:14" ht="12.75" customHeight="1" x14ac:dyDescent="0.2">
      <c r="A229" s="10" t="s">
        <v>353</v>
      </c>
      <c r="B229" s="13" t="s">
        <v>354</v>
      </c>
      <c r="C229" s="14">
        <f>SUM(C230:C231)</f>
        <v>0</v>
      </c>
      <c r="D229" s="14">
        <f t="shared" ref="D229:N229" si="18">SUM(D230:D231)</f>
        <v>1195751</v>
      </c>
      <c r="E229" s="14">
        <f>SUM(E230:E231)</f>
        <v>142033626</v>
      </c>
      <c r="F229" s="14">
        <f t="shared" si="18"/>
        <v>252681</v>
      </c>
      <c r="G229" s="14">
        <f t="shared" si="18"/>
        <v>1113750</v>
      </c>
      <c r="H229" s="14">
        <f t="shared" si="18"/>
        <v>0</v>
      </c>
      <c r="I229" s="14">
        <f t="shared" si="18"/>
        <v>211019</v>
      </c>
      <c r="J229" s="14">
        <f t="shared" si="18"/>
        <v>0</v>
      </c>
      <c r="K229" s="14">
        <f t="shared" si="18"/>
        <v>1008050</v>
      </c>
      <c r="L229" s="14">
        <f t="shared" si="18"/>
        <v>0</v>
      </c>
      <c r="M229" s="14">
        <f t="shared" si="18"/>
        <v>739160</v>
      </c>
      <c r="N229" s="14">
        <f t="shared" si="18"/>
        <v>10000000</v>
      </c>
    </row>
    <row r="230" spans="1:14" ht="12.75" customHeight="1" x14ac:dyDescent="0.2">
      <c r="A230" s="9" t="s">
        <v>355</v>
      </c>
      <c r="B230" s="12" t="s">
        <v>356</v>
      </c>
      <c r="C230" s="22"/>
      <c r="D230" s="25"/>
      <c r="E230" s="22"/>
      <c r="F230" s="25"/>
      <c r="G230" s="22"/>
      <c r="H230" s="25"/>
      <c r="I230" s="22"/>
      <c r="J230" s="25"/>
      <c r="K230" s="22"/>
      <c r="L230" s="25"/>
      <c r="M230" s="51"/>
      <c r="N230" s="41"/>
    </row>
    <row r="231" spans="1:14" ht="12.75" customHeight="1" x14ac:dyDescent="0.2">
      <c r="A231" s="9" t="s">
        <v>357</v>
      </c>
      <c r="B231" s="12" t="s">
        <v>358</v>
      </c>
      <c r="C231" s="22"/>
      <c r="D231" s="25">
        <v>1195751</v>
      </c>
      <c r="E231" s="22">
        <v>142033626</v>
      </c>
      <c r="F231" s="25">
        <v>252681</v>
      </c>
      <c r="G231" s="22">
        <v>1113750</v>
      </c>
      <c r="H231" s="25"/>
      <c r="I231" s="22">
        <v>211019</v>
      </c>
      <c r="J231" s="25"/>
      <c r="K231" s="22">
        <v>1008050</v>
      </c>
      <c r="L231" s="25"/>
      <c r="M231" s="51">
        <v>739160</v>
      </c>
      <c r="N231" s="41">
        <v>10000000</v>
      </c>
    </row>
    <row r="232" spans="1:14" ht="12.75" customHeight="1" x14ac:dyDescent="0.2">
      <c r="A232" s="10" t="s">
        <v>359</v>
      </c>
      <c r="B232" s="13" t="s">
        <v>360</v>
      </c>
      <c r="C232" s="14">
        <f>SUM(C233:C255)</f>
        <v>0</v>
      </c>
      <c r="D232" s="14">
        <f t="shared" ref="D232:N232" si="19">SUM(D233:D255)</f>
        <v>0</v>
      </c>
      <c r="E232" s="14">
        <f t="shared" si="19"/>
        <v>0</v>
      </c>
      <c r="F232" s="14">
        <f t="shared" si="19"/>
        <v>0</v>
      </c>
      <c r="G232" s="14">
        <f t="shared" si="19"/>
        <v>0</v>
      </c>
      <c r="H232" s="14">
        <f t="shared" si="19"/>
        <v>0</v>
      </c>
      <c r="I232" s="14">
        <f t="shared" si="19"/>
        <v>0</v>
      </c>
      <c r="J232" s="14"/>
      <c r="K232" s="14">
        <f t="shared" si="19"/>
        <v>0</v>
      </c>
      <c r="L232" s="14">
        <f t="shared" si="19"/>
        <v>0</v>
      </c>
      <c r="M232" s="14">
        <f t="shared" si="19"/>
        <v>0</v>
      </c>
      <c r="N232" s="14">
        <f t="shared" si="19"/>
        <v>0</v>
      </c>
    </row>
    <row r="233" spans="1:14" ht="12.75" customHeight="1" x14ac:dyDescent="0.2">
      <c r="A233" s="9" t="s">
        <v>361</v>
      </c>
      <c r="B233" s="12" t="s">
        <v>362</v>
      </c>
      <c r="C233" s="22"/>
      <c r="D233" s="25"/>
      <c r="E233" s="22"/>
      <c r="F233" s="25"/>
      <c r="G233" s="22"/>
      <c r="H233" s="25"/>
      <c r="I233" s="22"/>
      <c r="J233" s="25"/>
      <c r="K233" s="22"/>
      <c r="L233" s="25"/>
      <c r="M233" s="51"/>
      <c r="N233" s="41"/>
    </row>
    <row r="234" spans="1:14" ht="12.75" customHeight="1" x14ac:dyDescent="0.2">
      <c r="A234" s="9" t="s">
        <v>363</v>
      </c>
      <c r="B234" s="12" t="s">
        <v>364</v>
      </c>
      <c r="C234" s="22"/>
      <c r="D234" s="25"/>
      <c r="E234" s="22"/>
      <c r="F234" s="25"/>
      <c r="G234" s="22"/>
      <c r="H234" s="25"/>
      <c r="I234" s="22"/>
      <c r="J234" s="25"/>
      <c r="K234" s="22"/>
      <c r="L234" s="25"/>
      <c r="M234" s="51"/>
      <c r="N234" s="41"/>
    </row>
    <row r="235" spans="1:14" ht="12.75" customHeight="1" x14ac:dyDescent="0.2">
      <c r="A235" s="9" t="s">
        <v>365</v>
      </c>
      <c r="B235" s="12" t="s">
        <v>366</v>
      </c>
      <c r="C235" s="22"/>
      <c r="D235" s="25"/>
      <c r="E235" s="22"/>
      <c r="F235" s="25"/>
      <c r="G235" s="22"/>
      <c r="H235" s="25"/>
      <c r="I235" s="22"/>
      <c r="J235" s="25"/>
      <c r="K235" s="22"/>
      <c r="L235" s="25"/>
      <c r="M235" s="51"/>
      <c r="N235" s="41"/>
    </row>
    <row r="236" spans="1:14" ht="12.75" customHeight="1" x14ac:dyDescent="0.2">
      <c r="A236" s="9" t="s">
        <v>367</v>
      </c>
      <c r="B236" s="12" t="s">
        <v>368</v>
      </c>
      <c r="C236" s="22"/>
      <c r="D236" s="25"/>
      <c r="E236" s="22"/>
      <c r="F236" s="25"/>
      <c r="G236" s="22"/>
      <c r="H236" s="25"/>
      <c r="I236" s="22"/>
      <c r="J236" s="25"/>
      <c r="K236" s="22"/>
      <c r="L236" s="25"/>
      <c r="M236" s="51"/>
      <c r="N236" s="41"/>
    </row>
    <row r="237" spans="1:14" ht="12.75" customHeight="1" x14ac:dyDescent="0.2">
      <c r="A237" s="9" t="s">
        <v>369</v>
      </c>
      <c r="B237" s="12" t="s">
        <v>370</v>
      </c>
      <c r="C237" s="22"/>
      <c r="D237" s="25"/>
      <c r="E237" s="22"/>
      <c r="F237" s="25"/>
      <c r="G237" s="22"/>
      <c r="H237" s="25"/>
      <c r="I237" s="22"/>
      <c r="J237" s="25"/>
      <c r="K237" s="22"/>
      <c r="L237" s="25"/>
      <c r="M237" s="51"/>
      <c r="N237" s="41"/>
    </row>
    <row r="238" spans="1:14" ht="12.75" customHeight="1" x14ac:dyDescent="0.2">
      <c r="A238" s="9" t="s">
        <v>371</v>
      </c>
      <c r="B238" s="12" t="s">
        <v>65</v>
      </c>
      <c r="C238" s="22"/>
      <c r="D238" s="25"/>
      <c r="E238" s="22"/>
      <c r="F238" s="25"/>
      <c r="G238" s="22"/>
      <c r="H238" s="25"/>
      <c r="I238" s="22"/>
      <c r="J238" s="25"/>
      <c r="K238" s="22"/>
      <c r="L238" s="25"/>
      <c r="M238" s="51"/>
      <c r="N238" s="41"/>
    </row>
    <row r="239" spans="1:14" ht="12.75" customHeight="1" x14ac:dyDescent="0.2">
      <c r="A239" s="9" t="s">
        <v>372</v>
      </c>
      <c r="B239" s="12" t="s">
        <v>66</v>
      </c>
      <c r="C239" s="22"/>
      <c r="D239" s="25"/>
      <c r="E239" s="22"/>
      <c r="F239" s="25"/>
      <c r="G239" s="22"/>
      <c r="H239" s="25"/>
      <c r="I239" s="22"/>
      <c r="J239" s="25"/>
      <c r="K239" s="22"/>
      <c r="L239" s="25"/>
      <c r="M239" s="51"/>
      <c r="N239" s="41"/>
    </row>
    <row r="240" spans="1:14" ht="12.75" customHeight="1" x14ac:dyDescent="0.2">
      <c r="A240" s="9" t="s">
        <v>373</v>
      </c>
      <c r="B240" s="12" t="s">
        <v>374</v>
      </c>
      <c r="C240" s="22"/>
      <c r="D240" s="25"/>
      <c r="E240" s="22"/>
      <c r="F240" s="25"/>
      <c r="G240" s="22"/>
      <c r="H240" s="25"/>
      <c r="I240" s="22"/>
      <c r="J240" s="25"/>
      <c r="K240" s="22"/>
      <c r="L240" s="25"/>
      <c r="M240" s="51"/>
      <c r="N240" s="41"/>
    </row>
    <row r="241" spans="1:14" ht="12.75" customHeight="1" x14ac:dyDescent="0.2">
      <c r="A241" s="9" t="s">
        <v>375</v>
      </c>
      <c r="B241" s="12" t="s">
        <v>376</v>
      </c>
      <c r="C241" s="22"/>
      <c r="D241" s="25"/>
      <c r="E241" s="22"/>
      <c r="F241" s="25"/>
      <c r="G241" s="22"/>
      <c r="H241" s="25"/>
      <c r="I241" s="22"/>
      <c r="J241" s="25"/>
      <c r="K241" s="22"/>
      <c r="L241" s="25"/>
      <c r="M241" s="51"/>
      <c r="N241" s="41"/>
    </row>
    <row r="242" spans="1:14" ht="12.75" customHeight="1" x14ac:dyDescent="0.2">
      <c r="A242" s="9" t="s">
        <v>377</v>
      </c>
      <c r="B242" s="12" t="s">
        <v>378</v>
      </c>
      <c r="C242" s="22"/>
      <c r="D242" s="25"/>
      <c r="E242" s="22"/>
      <c r="F242" s="25"/>
      <c r="G242" s="22"/>
      <c r="H242" s="25"/>
      <c r="I242" s="22"/>
      <c r="J242" s="25"/>
      <c r="K242" s="22"/>
      <c r="L242" s="25"/>
      <c r="M242" s="51"/>
      <c r="N242" s="41"/>
    </row>
    <row r="243" spans="1:14" ht="12.75" customHeight="1" x14ac:dyDescent="0.2">
      <c r="A243" s="9" t="s">
        <v>379</v>
      </c>
      <c r="B243" s="12" t="s">
        <v>380</v>
      </c>
      <c r="C243" s="22"/>
      <c r="D243" s="25"/>
      <c r="E243" s="22"/>
      <c r="F243" s="25"/>
      <c r="G243" s="22"/>
      <c r="H243" s="25"/>
      <c r="I243" s="22"/>
      <c r="J243" s="25"/>
      <c r="K243" s="22"/>
      <c r="L243" s="25"/>
      <c r="M243" s="51"/>
      <c r="N243" s="41"/>
    </row>
    <row r="244" spans="1:14" ht="12.75" customHeight="1" x14ac:dyDescent="0.2">
      <c r="A244" s="9" t="s">
        <v>381</v>
      </c>
      <c r="B244" s="12" t="s">
        <v>382</v>
      </c>
      <c r="C244" s="22"/>
      <c r="D244" s="25"/>
      <c r="E244" s="22"/>
      <c r="F244" s="25"/>
      <c r="G244" s="22"/>
      <c r="H244" s="25"/>
      <c r="I244" s="22"/>
      <c r="J244" s="25"/>
      <c r="K244" s="22"/>
      <c r="L244" s="25"/>
      <c r="M244" s="51"/>
      <c r="N244" s="41"/>
    </row>
    <row r="245" spans="1:14" ht="12.75" customHeight="1" x14ac:dyDescent="0.2">
      <c r="A245" s="9" t="s">
        <v>383</v>
      </c>
      <c r="B245" s="12" t="s">
        <v>384</v>
      </c>
      <c r="C245" s="22"/>
      <c r="D245" s="25"/>
      <c r="E245" s="22"/>
      <c r="F245" s="25"/>
      <c r="G245" s="22"/>
      <c r="H245" s="25"/>
      <c r="I245" s="22"/>
      <c r="J245" s="25"/>
      <c r="K245" s="22"/>
      <c r="L245" s="25"/>
      <c r="M245" s="51"/>
      <c r="N245" s="41"/>
    </row>
    <row r="246" spans="1:14" ht="12.75" customHeight="1" x14ac:dyDescent="0.2">
      <c r="A246" s="9" t="s">
        <v>385</v>
      </c>
      <c r="B246" s="12" t="s">
        <v>386</v>
      </c>
      <c r="C246" s="22"/>
      <c r="D246" s="25"/>
      <c r="E246" s="22"/>
      <c r="F246" s="25"/>
      <c r="G246" s="22"/>
      <c r="H246" s="25"/>
      <c r="I246" s="22"/>
      <c r="J246" s="25"/>
      <c r="K246" s="22"/>
      <c r="L246" s="25"/>
      <c r="M246" s="51"/>
      <c r="N246" s="41"/>
    </row>
    <row r="247" spans="1:14" ht="12.75" customHeight="1" x14ac:dyDescent="0.2">
      <c r="A247" s="9" t="s">
        <v>387</v>
      </c>
      <c r="B247" s="12" t="s">
        <v>388</v>
      </c>
      <c r="C247" s="22"/>
      <c r="D247" s="25"/>
      <c r="E247" s="22"/>
      <c r="F247" s="25"/>
      <c r="G247" s="22"/>
      <c r="H247" s="25"/>
      <c r="I247" s="22"/>
      <c r="J247" s="25"/>
      <c r="K247" s="22"/>
      <c r="L247" s="25"/>
      <c r="M247" s="51"/>
      <c r="N247" s="41"/>
    </row>
    <row r="248" spans="1:14" ht="12.75" customHeight="1" x14ac:dyDescent="0.2">
      <c r="A248" s="9" t="s">
        <v>389</v>
      </c>
      <c r="B248" s="12" t="s">
        <v>67</v>
      </c>
      <c r="C248" s="22"/>
      <c r="D248" s="25"/>
      <c r="E248" s="22"/>
      <c r="F248" s="25"/>
      <c r="G248" s="22"/>
      <c r="H248" s="25"/>
      <c r="I248" s="22"/>
      <c r="J248" s="25"/>
      <c r="K248" s="22"/>
      <c r="L248" s="25"/>
      <c r="M248" s="51"/>
      <c r="N248" s="41"/>
    </row>
    <row r="249" spans="1:14" ht="12.75" customHeight="1" x14ac:dyDescent="0.2">
      <c r="A249" s="9" t="s">
        <v>390</v>
      </c>
      <c r="B249" s="12" t="s">
        <v>391</v>
      </c>
      <c r="C249" s="22"/>
      <c r="D249" s="25"/>
      <c r="E249" s="22"/>
      <c r="F249" s="25"/>
      <c r="G249" s="22"/>
      <c r="H249" s="25"/>
      <c r="I249" s="22"/>
      <c r="J249" s="25"/>
      <c r="K249" s="22"/>
      <c r="L249" s="25"/>
      <c r="M249" s="51"/>
      <c r="N249" s="41"/>
    </row>
    <row r="250" spans="1:14" ht="12.75" customHeight="1" x14ac:dyDescent="0.2">
      <c r="A250" s="9" t="s">
        <v>392</v>
      </c>
      <c r="B250" s="12" t="s">
        <v>393</v>
      </c>
      <c r="C250" s="22"/>
      <c r="D250" s="25"/>
      <c r="E250" s="22"/>
      <c r="F250" s="25"/>
      <c r="G250" s="22"/>
      <c r="H250" s="25"/>
      <c r="I250" s="22"/>
      <c r="J250" s="25"/>
      <c r="K250" s="22"/>
      <c r="L250" s="25"/>
      <c r="M250" s="51"/>
      <c r="N250" s="41"/>
    </row>
    <row r="251" spans="1:14" ht="12.75" customHeight="1" x14ac:dyDescent="0.2">
      <c r="A251" s="9" t="s">
        <v>394</v>
      </c>
      <c r="B251" s="12" t="s">
        <v>376</v>
      </c>
      <c r="C251" s="22"/>
      <c r="D251" s="25"/>
      <c r="E251" s="22"/>
      <c r="F251" s="25"/>
      <c r="G251" s="22"/>
      <c r="H251" s="25"/>
      <c r="I251" s="22"/>
      <c r="J251" s="25"/>
      <c r="K251" s="22"/>
      <c r="L251" s="25"/>
      <c r="M251" s="51"/>
      <c r="N251" s="41"/>
    </row>
    <row r="252" spans="1:14" ht="12.75" customHeight="1" x14ac:dyDescent="0.2">
      <c r="A252" s="9" t="s">
        <v>395</v>
      </c>
      <c r="B252" s="12" t="s">
        <v>396</v>
      </c>
      <c r="C252" s="22"/>
      <c r="D252" s="25"/>
      <c r="E252" s="22"/>
      <c r="F252" s="25"/>
      <c r="G252" s="22"/>
      <c r="H252" s="25"/>
      <c r="I252" s="22"/>
      <c r="J252" s="25"/>
      <c r="K252" s="22"/>
      <c r="L252" s="25"/>
      <c r="M252" s="51"/>
      <c r="N252" s="41"/>
    </row>
    <row r="253" spans="1:14" ht="12.75" customHeight="1" x14ac:dyDescent="0.2">
      <c r="A253" s="9" t="s">
        <v>397</v>
      </c>
      <c r="B253" s="12" t="s">
        <v>398</v>
      </c>
      <c r="C253" s="22"/>
      <c r="D253" s="25"/>
      <c r="E253" s="22"/>
      <c r="F253" s="25"/>
      <c r="G253" s="22"/>
      <c r="H253" s="25"/>
      <c r="I253" s="22"/>
      <c r="J253" s="25"/>
      <c r="K253" s="22"/>
      <c r="L253" s="25"/>
      <c r="M253" s="51"/>
      <c r="N253" s="41"/>
    </row>
    <row r="254" spans="1:14" ht="12.75" customHeight="1" x14ac:dyDescent="0.2">
      <c r="A254" s="9" t="s">
        <v>399</v>
      </c>
      <c r="B254" s="12" t="s">
        <v>400</v>
      </c>
      <c r="C254" s="22"/>
      <c r="D254" s="25"/>
      <c r="E254" s="22"/>
      <c r="F254" s="25"/>
      <c r="G254" s="22"/>
      <c r="H254" s="25"/>
      <c r="I254" s="22"/>
      <c r="J254" s="25"/>
      <c r="K254" s="22"/>
      <c r="L254" s="25"/>
      <c r="M254" s="51"/>
      <c r="N254" s="41"/>
    </row>
    <row r="255" spans="1:14" ht="12.75" customHeight="1" x14ac:dyDescent="0.2">
      <c r="A255" s="9" t="s">
        <v>401</v>
      </c>
      <c r="B255" s="12" t="s">
        <v>402</v>
      </c>
      <c r="C255" s="22"/>
      <c r="D255" s="25"/>
      <c r="E255" s="22"/>
      <c r="F255" s="25"/>
      <c r="G255" s="22"/>
      <c r="H255" s="25"/>
      <c r="I255" s="22"/>
      <c r="J255" s="25"/>
      <c r="K255" s="22"/>
      <c r="L255" s="25"/>
      <c r="M255" s="51"/>
      <c r="N255" s="41"/>
    </row>
    <row r="256" spans="1:14" ht="12.75" customHeight="1" x14ac:dyDescent="0.2">
      <c r="A256" s="10" t="s">
        <v>403</v>
      </c>
      <c r="B256" s="13" t="s">
        <v>404</v>
      </c>
      <c r="C256" s="14">
        <f>SUM(C257:C260)</f>
        <v>0</v>
      </c>
      <c r="D256" s="14">
        <f t="shared" ref="D256:N256" si="20">SUM(D257:D260)</f>
        <v>147918</v>
      </c>
      <c r="E256" s="14">
        <f t="shared" si="20"/>
        <v>0</v>
      </c>
      <c r="F256" s="14">
        <f t="shared" si="20"/>
        <v>0</v>
      </c>
      <c r="G256" s="14">
        <f t="shared" si="20"/>
        <v>0</v>
      </c>
      <c r="H256" s="14">
        <f t="shared" si="20"/>
        <v>0</v>
      </c>
      <c r="I256" s="14">
        <f t="shared" si="20"/>
        <v>527933</v>
      </c>
      <c r="J256" s="14">
        <f t="shared" si="20"/>
        <v>0</v>
      </c>
      <c r="K256" s="14">
        <f t="shared" si="20"/>
        <v>0</v>
      </c>
      <c r="L256" s="14">
        <f t="shared" si="20"/>
        <v>0</v>
      </c>
      <c r="M256" s="14">
        <f t="shared" si="20"/>
        <v>0</v>
      </c>
      <c r="N256" s="14">
        <f t="shared" si="20"/>
        <v>50000</v>
      </c>
    </row>
    <row r="257" spans="1:14" ht="12.75" customHeight="1" x14ac:dyDescent="0.2">
      <c r="A257" s="9" t="s">
        <v>405</v>
      </c>
      <c r="B257" s="12" t="s">
        <v>406</v>
      </c>
      <c r="C257" s="22"/>
      <c r="D257" s="25">
        <v>147918</v>
      </c>
      <c r="E257" s="22"/>
      <c r="F257" s="25"/>
      <c r="G257" s="22"/>
      <c r="H257" s="25"/>
      <c r="I257" s="22">
        <v>527933</v>
      </c>
      <c r="J257" s="25"/>
      <c r="K257" s="22"/>
      <c r="L257" s="25"/>
      <c r="M257" s="51"/>
      <c r="N257" s="41">
        <v>50000</v>
      </c>
    </row>
    <row r="258" spans="1:14" ht="12.75" customHeight="1" x14ac:dyDescent="0.2">
      <c r="A258" s="9" t="s">
        <v>407</v>
      </c>
      <c r="B258" s="12" t="s">
        <v>406</v>
      </c>
      <c r="C258" s="22"/>
      <c r="D258" s="25"/>
      <c r="E258" s="22"/>
      <c r="F258" s="25"/>
      <c r="G258" s="22"/>
      <c r="H258" s="25"/>
      <c r="I258" s="22"/>
      <c r="J258" s="25"/>
      <c r="K258" s="22"/>
      <c r="L258" s="25"/>
      <c r="M258" s="51"/>
      <c r="N258" s="41"/>
    </row>
    <row r="259" spans="1:14" ht="12.75" customHeight="1" x14ac:dyDescent="0.2">
      <c r="A259" s="9" t="s">
        <v>408</v>
      </c>
      <c r="B259" s="12" t="s">
        <v>409</v>
      </c>
      <c r="C259" s="22"/>
      <c r="D259" s="25"/>
      <c r="E259" s="22"/>
      <c r="F259" s="25"/>
      <c r="G259" s="22"/>
      <c r="H259" s="25"/>
      <c r="I259" s="22"/>
      <c r="J259" s="25"/>
      <c r="K259" s="22"/>
      <c r="L259" s="25"/>
      <c r="M259" s="51"/>
      <c r="N259" s="41"/>
    </row>
    <row r="260" spans="1:14" ht="12.75" customHeight="1" x14ac:dyDescent="0.2">
      <c r="A260" s="9" t="s">
        <v>410</v>
      </c>
      <c r="B260" s="12" t="s">
        <v>411</v>
      </c>
      <c r="C260" s="22"/>
      <c r="D260" s="25"/>
      <c r="E260" s="22"/>
      <c r="F260" s="25"/>
      <c r="G260" s="22"/>
      <c r="H260" s="25"/>
      <c r="I260" s="22"/>
      <c r="J260" s="25"/>
      <c r="K260" s="22"/>
      <c r="L260" s="25"/>
      <c r="M260" s="51"/>
      <c r="N260" s="41"/>
    </row>
    <row r="261" spans="1:14" ht="12.75" customHeight="1" x14ac:dyDescent="0.2">
      <c r="A261" s="10" t="s">
        <v>412</v>
      </c>
      <c r="B261" s="13" t="s">
        <v>413</v>
      </c>
      <c r="C261" s="14">
        <f>SUM(C262:C276)</f>
        <v>0</v>
      </c>
      <c r="D261" s="14">
        <f t="shared" ref="D261:N261" si="21">SUM(D262:D276)</f>
        <v>0</v>
      </c>
      <c r="E261" s="14">
        <f t="shared" si="21"/>
        <v>0</v>
      </c>
      <c r="F261" s="14">
        <f t="shared" si="21"/>
        <v>5625236</v>
      </c>
      <c r="G261" s="14">
        <f t="shared" si="21"/>
        <v>7368258</v>
      </c>
      <c r="H261" s="14">
        <f>SUM(H262:H276)</f>
        <v>1292308</v>
      </c>
      <c r="I261" s="14">
        <f t="shared" si="21"/>
        <v>1906913</v>
      </c>
      <c r="J261" s="14">
        <f t="shared" si="21"/>
        <v>6504223</v>
      </c>
      <c r="K261" s="14">
        <f t="shared" si="21"/>
        <v>0</v>
      </c>
      <c r="L261" s="14">
        <f t="shared" si="21"/>
        <v>653167</v>
      </c>
      <c r="M261" s="14">
        <f t="shared" si="21"/>
        <v>0</v>
      </c>
      <c r="N261" s="14">
        <f t="shared" si="21"/>
        <v>2700526</v>
      </c>
    </row>
    <row r="262" spans="1:14" ht="12.75" customHeight="1" x14ac:dyDescent="0.2">
      <c r="A262" s="9" t="s">
        <v>414</v>
      </c>
      <c r="B262" s="12" t="s">
        <v>415</v>
      </c>
      <c r="C262" s="22"/>
      <c r="D262" s="25"/>
      <c r="E262" s="22"/>
      <c r="F262" s="25"/>
      <c r="G262" s="22"/>
      <c r="H262" s="25"/>
      <c r="I262" s="22"/>
      <c r="J262" s="25"/>
      <c r="K262" s="22"/>
      <c r="L262" s="25"/>
      <c r="M262" s="51"/>
      <c r="N262" s="41"/>
    </row>
    <row r="263" spans="1:14" ht="12.75" customHeight="1" x14ac:dyDescent="0.2">
      <c r="A263" s="9" t="s">
        <v>416</v>
      </c>
      <c r="B263" s="12" t="s">
        <v>417</v>
      </c>
      <c r="C263" s="22"/>
      <c r="D263" s="25"/>
      <c r="E263" s="22"/>
      <c r="F263" s="25"/>
      <c r="G263" s="22"/>
      <c r="H263" s="25"/>
      <c r="I263" s="22"/>
      <c r="J263" s="25"/>
      <c r="K263" s="22"/>
      <c r="L263" s="25"/>
      <c r="M263" s="51"/>
      <c r="N263" s="41"/>
    </row>
    <row r="264" spans="1:14" ht="12.75" customHeight="1" x14ac:dyDescent="0.2">
      <c r="A264" s="9" t="s">
        <v>418</v>
      </c>
      <c r="B264" s="12" t="s">
        <v>419</v>
      </c>
      <c r="C264" s="22"/>
      <c r="D264" s="25"/>
      <c r="E264" s="22"/>
      <c r="F264" s="25"/>
      <c r="G264" s="22"/>
      <c r="H264" s="25"/>
      <c r="I264" s="22"/>
      <c r="J264" s="25"/>
      <c r="K264" s="22"/>
      <c r="L264" s="25"/>
      <c r="M264" s="51"/>
      <c r="N264" s="41"/>
    </row>
    <row r="265" spans="1:14" ht="12.75" customHeight="1" x14ac:dyDescent="0.2">
      <c r="A265" s="9" t="s">
        <v>420</v>
      </c>
      <c r="B265" s="12" t="s">
        <v>421</v>
      </c>
      <c r="C265" s="22"/>
      <c r="D265" s="25"/>
      <c r="E265" s="22"/>
      <c r="F265" s="25"/>
      <c r="G265" s="22"/>
      <c r="H265" s="25"/>
      <c r="I265" s="22"/>
      <c r="J265" s="25">
        <v>2502164</v>
      </c>
      <c r="K265" s="22"/>
      <c r="L265" s="25"/>
      <c r="M265" s="51"/>
      <c r="N265" s="41"/>
    </row>
    <row r="266" spans="1:14" ht="12.75" customHeight="1" x14ac:dyDescent="0.2">
      <c r="A266" s="9" t="s">
        <v>422</v>
      </c>
      <c r="B266" s="12" t="s">
        <v>423</v>
      </c>
      <c r="C266" s="22"/>
      <c r="D266" s="25"/>
      <c r="E266" s="22"/>
      <c r="F266" s="25"/>
      <c r="G266" s="22"/>
      <c r="H266" s="25">
        <v>1181387</v>
      </c>
      <c r="I266" s="22"/>
      <c r="J266" s="25"/>
      <c r="K266" s="22"/>
      <c r="L266" s="25"/>
      <c r="M266" s="51"/>
      <c r="N266" s="41"/>
    </row>
    <row r="267" spans="1:14" ht="12.75" customHeight="1" x14ac:dyDescent="0.2">
      <c r="A267" s="9" t="s">
        <v>424</v>
      </c>
      <c r="B267" s="12" t="s">
        <v>425</v>
      </c>
      <c r="C267" s="22"/>
      <c r="D267" s="25"/>
      <c r="E267" s="22"/>
      <c r="F267" s="25">
        <v>673196</v>
      </c>
      <c r="G267" s="22"/>
      <c r="H267" s="25"/>
      <c r="I267" s="22"/>
      <c r="J267" s="25">
        <v>730968</v>
      </c>
      <c r="K267" s="22"/>
      <c r="L267" s="25"/>
      <c r="M267" s="51"/>
      <c r="N267" s="41"/>
    </row>
    <row r="268" spans="1:14" ht="12.75" customHeight="1" x14ac:dyDescent="0.2">
      <c r="A268" s="9" t="s">
        <v>426</v>
      </c>
      <c r="B268" s="12" t="s">
        <v>427</v>
      </c>
      <c r="C268" s="22"/>
      <c r="D268" s="25"/>
      <c r="E268" s="22"/>
      <c r="F268" s="25"/>
      <c r="G268" s="22"/>
      <c r="H268" s="25"/>
      <c r="I268" s="22"/>
      <c r="J268" s="25"/>
      <c r="K268" s="22"/>
      <c r="L268" s="25"/>
      <c r="M268" s="51"/>
      <c r="N268" s="41"/>
    </row>
    <row r="269" spans="1:14" ht="12.75" customHeight="1" x14ac:dyDescent="0.2">
      <c r="A269" s="9" t="s">
        <v>428</v>
      </c>
      <c r="B269" s="12" t="s">
        <v>2</v>
      </c>
      <c r="C269" s="22"/>
      <c r="D269" s="25"/>
      <c r="E269" s="22"/>
      <c r="F269" s="25">
        <v>1619362</v>
      </c>
      <c r="G269" s="22">
        <v>5841620</v>
      </c>
      <c r="H269" s="25"/>
      <c r="I269" s="22">
        <v>674570</v>
      </c>
      <c r="J269" s="25">
        <v>790977</v>
      </c>
      <c r="K269" s="22"/>
      <c r="L269" s="25">
        <v>385632</v>
      </c>
      <c r="M269" s="51"/>
      <c r="N269" s="41">
        <v>1887435</v>
      </c>
    </row>
    <row r="270" spans="1:14" ht="12.75" customHeight="1" x14ac:dyDescent="0.2">
      <c r="A270" s="9" t="s">
        <v>429</v>
      </c>
      <c r="B270" s="12" t="s">
        <v>430</v>
      </c>
      <c r="C270" s="22"/>
      <c r="D270" s="25"/>
      <c r="E270" s="22"/>
      <c r="F270" s="25"/>
      <c r="G270" s="22"/>
      <c r="H270" s="25"/>
      <c r="I270" s="22"/>
      <c r="J270" s="25"/>
      <c r="K270" s="22"/>
      <c r="L270" s="25"/>
      <c r="M270" s="51"/>
      <c r="N270" s="41"/>
    </row>
    <row r="271" spans="1:14" ht="12.75" customHeight="1" x14ac:dyDescent="0.2">
      <c r="A271" s="9" t="s">
        <v>431</v>
      </c>
      <c r="B271" s="12" t="s">
        <v>432</v>
      </c>
      <c r="C271" s="22"/>
      <c r="D271" s="25"/>
      <c r="E271" s="22"/>
      <c r="F271" s="25">
        <v>3332678</v>
      </c>
      <c r="G271" s="22">
        <v>1526638</v>
      </c>
      <c r="H271" s="25">
        <v>110921</v>
      </c>
      <c r="I271" s="22">
        <v>1232343</v>
      </c>
      <c r="J271" s="25">
        <v>2480114</v>
      </c>
      <c r="K271" s="22"/>
      <c r="L271" s="25">
        <v>267535</v>
      </c>
      <c r="M271" s="51"/>
      <c r="N271" s="41">
        <v>813091</v>
      </c>
    </row>
    <row r="272" spans="1:14" ht="12.75" customHeight="1" x14ac:dyDescent="0.2">
      <c r="A272" s="9" t="s">
        <v>433</v>
      </c>
      <c r="B272" s="12" t="s">
        <v>434</v>
      </c>
      <c r="C272" s="22"/>
      <c r="D272" s="25"/>
      <c r="E272" s="22"/>
      <c r="F272" s="25"/>
      <c r="G272" s="22"/>
      <c r="H272" s="25"/>
      <c r="I272" s="22"/>
      <c r="J272" s="25"/>
      <c r="K272" s="22"/>
      <c r="L272" s="25"/>
      <c r="M272" s="51"/>
      <c r="N272" s="41"/>
    </row>
    <row r="273" spans="1:14" ht="12.75" customHeight="1" x14ac:dyDescent="0.2">
      <c r="A273" s="9" t="s">
        <v>435</v>
      </c>
      <c r="B273" s="12" t="s">
        <v>436</v>
      </c>
      <c r="C273" s="22"/>
      <c r="D273" s="25"/>
      <c r="E273" s="22"/>
      <c r="F273" s="25"/>
      <c r="G273" s="22"/>
      <c r="H273" s="25"/>
      <c r="I273" s="22"/>
      <c r="J273" s="25"/>
      <c r="K273" s="22"/>
      <c r="L273" s="25"/>
      <c r="M273" s="51"/>
      <c r="N273" s="41"/>
    </row>
    <row r="274" spans="1:14" ht="12.75" customHeight="1" x14ac:dyDescent="0.2">
      <c r="A274" s="9" t="s">
        <v>437</v>
      </c>
      <c r="B274" s="12" t="s">
        <v>438</v>
      </c>
      <c r="C274" s="22"/>
      <c r="D274" s="25"/>
      <c r="E274" s="22"/>
      <c r="F274" s="25"/>
      <c r="G274" s="22"/>
      <c r="H274" s="25"/>
      <c r="I274" s="22"/>
      <c r="J274" s="25"/>
      <c r="K274" s="22"/>
      <c r="L274" s="25"/>
      <c r="M274" s="51"/>
      <c r="N274" s="41"/>
    </row>
    <row r="275" spans="1:14" ht="12.75" customHeight="1" x14ac:dyDescent="0.2">
      <c r="A275" s="9" t="s">
        <v>439</v>
      </c>
      <c r="B275" s="12" t="s">
        <v>440</v>
      </c>
      <c r="C275" s="22"/>
      <c r="D275" s="25"/>
      <c r="E275" s="22"/>
      <c r="F275" s="25"/>
      <c r="G275" s="22"/>
      <c r="H275" s="25"/>
      <c r="I275" s="22"/>
      <c r="J275" s="25"/>
      <c r="K275" s="22"/>
      <c r="L275" s="25"/>
      <c r="M275" s="51"/>
      <c r="N275" s="41"/>
    </row>
    <row r="276" spans="1:14" ht="12.75" customHeight="1" x14ac:dyDescent="0.2">
      <c r="A276" s="9" t="s">
        <v>441</v>
      </c>
      <c r="B276" s="12" t="s">
        <v>442</v>
      </c>
      <c r="C276" s="22"/>
      <c r="D276" s="25"/>
      <c r="E276" s="22"/>
      <c r="F276" s="25"/>
      <c r="G276" s="22"/>
      <c r="H276" s="25"/>
      <c r="I276" s="22"/>
      <c r="J276" s="25"/>
      <c r="K276" s="22"/>
      <c r="L276" s="25"/>
      <c r="M276" s="51"/>
      <c r="N276" s="41"/>
    </row>
    <row r="277" spans="1:14" ht="12.75" customHeight="1" x14ac:dyDescent="0.2">
      <c r="A277" s="10" t="s">
        <v>443</v>
      </c>
      <c r="B277" s="13" t="s">
        <v>444</v>
      </c>
      <c r="C277" s="14">
        <f>SUM(C278:C296)</f>
        <v>0</v>
      </c>
      <c r="D277" s="14">
        <f t="shared" ref="D277:N277" si="22">SUM(D278:D296)</f>
        <v>0</v>
      </c>
      <c r="E277" s="14">
        <f t="shared" si="22"/>
        <v>0</v>
      </c>
      <c r="F277" s="14">
        <f t="shared" si="22"/>
        <v>0</v>
      </c>
      <c r="G277" s="14">
        <f t="shared" si="22"/>
        <v>0</v>
      </c>
      <c r="H277" s="14">
        <f t="shared" si="22"/>
        <v>0</v>
      </c>
      <c r="I277" s="14">
        <f t="shared" si="22"/>
        <v>0</v>
      </c>
      <c r="J277" s="14">
        <f t="shared" si="22"/>
        <v>0</v>
      </c>
      <c r="K277" s="14">
        <f t="shared" si="22"/>
        <v>0</v>
      </c>
      <c r="L277" s="14">
        <f t="shared" si="22"/>
        <v>0</v>
      </c>
      <c r="M277" s="14">
        <f t="shared" si="22"/>
        <v>0</v>
      </c>
      <c r="N277" s="14">
        <f t="shared" si="22"/>
        <v>0</v>
      </c>
    </row>
    <row r="278" spans="1:14" ht="12.75" customHeight="1" x14ac:dyDescent="0.2">
      <c r="A278" s="9" t="s">
        <v>445</v>
      </c>
      <c r="B278" s="12" t="s">
        <v>446</v>
      </c>
      <c r="C278" s="22"/>
      <c r="D278" s="25"/>
      <c r="E278" s="22"/>
      <c r="F278" s="25"/>
      <c r="G278" s="22"/>
      <c r="H278" s="25"/>
      <c r="I278" s="22"/>
      <c r="J278" s="25"/>
      <c r="K278" s="22"/>
      <c r="L278" s="25"/>
      <c r="M278" s="51"/>
      <c r="N278" s="41"/>
    </row>
    <row r="279" spans="1:14" ht="12.75" customHeight="1" x14ac:dyDescent="0.2">
      <c r="A279" s="9" t="s">
        <v>447</v>
      </c>
      <c r="B279" s="12" t="s">
        <v>448</v>
      </c>
      <c r="C279" s="22"/>
      <c r="D279" s="25"/>
      <c r="E279" s="22"/>
      <c r="F279" s="25"/>
      <c r="G279" s="22"/>
      <c r="H279" s="25"/>
      <c r="I279" s="22"/>
      <c r="J279" s="25"/>
      <c r="K279" s="22"/>
      <c r="L279" s="25"/>
      <c r="M279" s="51"/>
      <c r="N279" s="41"/>
    </row>
    <row r="280" spans="1:14" ht="12.75" customHeight="1" x14ac:dyDescent="0.2">
      <c r="A280" s="9" t="s">
        <v>449</v>
      </c>
      <c r="B280" s="12" t="s">
        <v>450</v>
      </c>
      <c r="C280" s="22"/>
      <c r="D280" s="25"/>
      <c r="E280" s="22"/>
      <c r="F280" s="25"/>
      <c r="G280" s="22"/>
      <c r="H280" s="25"/>
      <c r="I280" s="22"/>
      <c r="J280" s="25"/>
      <c r="K280" s="22"/>
      <c r="L280" s="25"/>
      <c r="M280" s="51"/>
      <c r="N280" s="41"/>
    </row>
    <row r="281" spans="1:14" ht="12.75" customHeight="1" x14ac:dyDescent="0.2">
      <c r="A281" s="9" t="s">
        <v>451</v>
      </c>
      <c r="B281" s="12" t="s">
        <v>452</v>
      </c>
      <c r="C281" s="22"/>
      <c r="D281" s="25"/>
      <c r="E281" s="22"/>
      <c r="F281" s="25"/>
      <c r="G281" s="22"/>
      <c r="H281" s="25"/>
      <c r="I281" s="22"/>
      <c r="J281" s="25"/>
      <c r="K281" s="22"/>
      <c r="L281" s="25"/>
      <c r="M281" s="51"/>
      <c r="N281" s="41"/>
    </row>
    <row r="282" spans="1:14" ht="12.75" customHeight="1" x14ac:dyDescent="0.2">
      <c r="A282" s="9" t="s">
        <v>453</v>
      </c>
      <c r="B282" s="12" t="s">
        <v>454</v>
      </c>
      <c r="C282" s="22"/>
      <c r="D282" s="25"/>
      <c r="E282" s="22"/>
      <c r="F282" s="25"/>
      <c r="G282" s="22"/>
      <c r="H282" s="25"/>
      <c r="I282" s="22"/>
      <c r="J282" s="25"/>
      <c r="K282" s="22"/>
      <c r="L282" s="25"/>
      <c r="M282" s="51"/>
      <c r="N282" s="41"/>
    </row>
    <row r="283" spans="1:14" ht="12.75" customHeight="1" x14ac:dyDescent="0.2">
      <c r="A283" s="9" t="s">
        <v>455</v>
      </c>
      <c r="B283" s="12" t="s">
        <v>456</v>
      </c>
      <c r="C283" s="22"/>
      <c r="D283" s="25"/>
      <c r="E283" s="22"/>
      <c r="F283" s="25"/>
      <c r="G283" s="22"/>
      <c r="H283" s="25"/>
      <c r="I283" s="22"/>
      <c r="J283" s="25"/>
      <c r="K283" s="22"/>
      <c r="L283" s="25"/>
      <c r="M283" s="51"/>
      <c r="N283" s="41"/>
    </row>
    <row r="284" spans="1:14" ht="12.75" customHeight="1" x14ac:dyDescent="0.2">
      <c r="A284" s="9" t="s">
        <v>457</v>
      </c>
      <c r="B284" s="12" t="s">
        <v>448</v>
      </c>
      <c r="C284" s="22"/>
      <c r="D284" s="25"/>
      <c r="E284" s="22"/>
      <c r="F284" s="25"/>
      <c r="G284" s="22"/>
      <c r="H284" s="25"/>
      <c r="I284" s="22"/>
      <c r="J284" s="25"/>
      <c r="K284" s="22"/>
      <c r="L284" s="25"/>
      <c r="M284" s="51"/>
      <c r="N284" s="41"/>
    </row>
    <row r="285" spans="1:14" ht="12.75" customHeight="1" x14ac:dyDescent="0.2">
      <c r="A285" s="9" t="s">
        <v>458</v>
      </c>
      <c r="B285" s="12" t="s">
        <v>450</v>
      </c>
      <c r="C285" s="22"/>
      <c r="D285" s="25"/>
      <c r="E285" s="22"/>
      <c r="F285" s="25"/>
      <c r="G285" s="22"/>
      <c r="H285" s="25"/>
      <c r="I285" s="22"/>
      <c r="J285" s="25"/>
      <c r="K285" s="22"/>
      <c r="L285" s="25"/>
      <c r="M285" s="51"/>
      <c r="N285" s="41"/>
    </row>
    <row r="286" spans="1:14" ht="12.75" customHeight="1" x14ac:dyDescent="0.2">
      <c r="A286" s="9" t="s">
        <v>459</v>
      </c>
      <c r="B286" s="12" t="s">
        <v>415</v>
      </c>
      <c r="C286" s="22"/>
      <c r="D286" s="25"/>
      <c r="E286" s="22"/>
      <c r="F286" s="25"/>
      <c r="G286" s="22"/>
      <c r="H286" s="25"/>
      <c r="I286" s="22"/>
      <c r="J286" s="25"/>
      <c r="K286" s="22"/>
      <c r="L286" s="25"/>
      <c r="M286" s="51"/>
      <c r="N286" s="41"/>
    </row>
    <row r="287" spans="1:14" ht="12.75" customHeight="1" x14ac:dyDescent="0.2">
      <c r="A287" s="9" t="s">
        <v>460</v>
      </c>
      <c r="B287" s="12" t="s">
        <v>68</v>
      </c>
      <c r="C287" s="22"/>
      <c r="D287" s="25"/>
      <c r="E287" s="22"/>
      <c r="F287" s="25"/>
      <c r="G287" s="22"/>
      <c r="H287" s="25"/>
      <c r="I287" s="22"/>
      <c r="J287" s="25"/>
      <c r="K287" s="22"/>
      <c r="L287" s="25"/>
      <c r="M287" s="51"/>
      <c r="N287" s="41"/>
    </row>
    <row r="288" spans="1:14" ht="12.75" customHeight="1" x14ac:dyDescent="0.2">
      <c r="A288" s="9" t="s">
        <v>461</v>
      </c>
      <c r="B288" s="12" t="s">
        <v>462</v>
      </c>
      <c r="C288" s="22"/>
      <c r="D288" s="25"/>
      <c r="E288" s="22"/>
      <c r="F288" s="25"/>
      <c r="G288" s="22"/>
      <c r="H288" s="25"/>
      <c r="I288" s="22"/>
      <c r="J288" s="25"/>
      <c r="K288" s="22"/>
      <c r="L288" s="25"/>
      <c r="M288" s="51"/>
      <c r="N288" s="41"/>
    </row>
    <row r="289" spans="1:14" ht="12.75" customHeight="1" x14ac:dyDescent="0.2">
      <c r="A289" s="9" t="s">
        <v>463</v>
      </c>
      <c r="B289" s="12" t="s">
        <v>464</v>
      </c>
      <c r="C289" s="22"/>
      <c r="D289" s="25"/>
      <c r="E289" s="22"/>
      <c r="F289" s="25"/>
      <c r="G289" s="22"/>
      <c r="H289" s="25"/>
      <c r="I289" s="22"/>
      <c r="J289" s="25"/>
      <c r="K289" s="22"/>
      <c r="L289" s="25"/>
      <c r="M289" s="51"/>
      <c r="N289" s="41"/>
    </row>
    <row r="290" spans="1:14" ht="12.75" customHeight="1" x14ac:dyDescent="0.2">
      <c r="A290" s="9" t="s">
        <v>465</v>
      </c>
      <c r="B290" s="12" t="s">
        <v>419</v>
      </c>
      <c r="C290" s="22"/>
      <c r="D290" s="25"/>
      <c r="E290" s="22"/>
      <c r="F290" s="25"/>
      <c r="G290" s="22"/>
      <c r="H290" s="25"/>
      <c r="I290" s="22"/>
      <c r="J290" s="25"/>
      <c r="K290" s="22"/>
      <c r="L290" s="25"/>
      <c r="M290" s="51"/>
      <c r="N290" s="41"/>
    </row>
    <row r="291" spans="1:14" ht="12.75" customHeight="1" x14ac:dyDescent="0.2">
      <c r="A291" s="9" t="s">
        <v>466</v>
      </c>
      <c r="B291" s="12" t="s">
        <v>467</v>
      </c>
      <c r="C291" s="22"/>
      <c r="D291" s="25"/>
      <c r="E291" s="22"/>
      <c r="F291" s="25"/>
      <c r="G291" s="22"/>
      <c r="H291" s="25"/>
      <c r="I291" s="22"/>
      <c r="J291" s="25"/>
      <c r="K291" s="22"/>
      <c r="L291" s="25"/>
      <c r="M291" s="51"/>
      <c r="N291" s="41"/>
    </row>
    <row r="292" spans="1:14" ht="12.75" customHeight="1" x14ac:dyDescent="0.2">
      <c r="A292" s="9" t="s">
        <v>468</v>
      </c>
      <c r="B292" s="12" t="s">
        <v>469</v>
      </c>
      <c r="C292" s="22"/>
      <c r="D292" s="25"/>
      <c r="E292" s="22"/>
      <c r="F292" s="25"/>
      <c r="G292" s="22"/>
      <c r="H292" s="25"/>
      <c r="I292" s="22"/>
      <c r="J292" s="25"/>
      <c r="K292" s="22"/>
      <c r="L292" s="25"/>
      <c r="M292" s="51"/>
      <c r="N292" s="41"/>
    </row>
    <row r="293" spans="1:14" ht="12.75" customHeight="1" x14ac:dyDescent="0.2">
      <c r="A293" s="9" t="s">
        <v>470</v>
      </c>
      <c r="B293" s="12" t="s">
        <v>471</v>
      </c>
      <c r="C293" s="22"/>
      <c r="D293" s="25"/>
      <c r="E293" s="22"/>
      <c r="F293" s="25"/>
      <c r="G293" s="22"/>
      <c r="H293" s="25"/>
      <c r="I293" s="22"/>
      <c r="J293" s="25"/>
      <c r="K293" s="22"/>
      <c r="L293" s="25"/>
      <c r="M293" s="51"/>
      <c r="N293" s="41"/>
    </row>
    <row r="294" spans="1:14" ht="12.75" customHeight="1" x14ac:dyDescent="0.2">
      <c r="A294" s="9" t="s">
        <v>472</v>
      </c>
      <c r="B294" s="12" t="s">
        <v>448</v>
      </c>
      <c r="C294" s="22"/>
      <c r="D294" s="25"/>
      <c r="E294" s="22"/>
      <c r="F294" s="25"/>
      <c r="G294" s="22"/>
      <c r="H294" s="25"/>
      <c r="I294" s="22"/>
      <c r="J294" s="25"/>
      <c r="K294" s="22"/>
      <c r="L294" s="25"/>
      <c r="M294" s="51"/>
      <c r="N294" s="41"/>
    </row>
    <row r="295" spans="1:14" ht="12.75" customHeight="1" x14ac:dyDescent="0.2">
      <c r="A295" s="9" t="s">
        <v>473</v>
      </c>
      <c r="B295" s="12" t="s">
        <v>450</v>
      </c>
      <c r="C295" s="22"/>
      <c r="D295" s="25"/>
      <c r="E295" s="22"/>
      <c r="F295" s="25"/>
      <c r="G295" s="22"/>
      <c r="H295" s="25"/>
      <c r="I295" s="22"/>
      <c r="J295" s="25"/>
      <c r="K295" s="22"/>
      <c r="L295" s="25"/>
      <c r="M295" s="51"/>
      <c r="N295" s="41"/>
    </row>
    <row r="296" spans="1:14" ht="12.75" customHeight="1" x14ac:dyDescent="0.2">
      <c r="A296" s="9" t="s">
        <v>474</v>
      </c>
      <c r="B296" s="12" t="s">
        <v>475</v>
      </c>
      <c r="C296" s="22"/>
      <c r="D296" s="25"/>
      <c r="E296" s="22"/>
      <c r="F296" s="25"/>
      <c r="G296" s="22"/>
      <c r="H296" s="25"/>
      <c r="I296" s="22"/>
      <c r="J296" s="25"/>
      <c r="K296" s="22"/>
      <c r="L296" s="25"/>
      <c r="M296" s="51"/>
      <c r="N296" s="41"/>
    </row>
    <row r="297" spans="1:14" ht="12.75" customHeight="1" x14ac:dyDescent="0.2">
      <c r="A297" s="10" t="s">
        <v>476</v>
      </c>
      <c r="B297" s="13" t="s">
        <v>477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42"/>
      <c r="N297" s="42"/>
    </row>
    <row r="298" spans="1:14" ht="12.75" customHeight="1" x14ac:dyDescent="0.2">
      <c r="A298" s="10" t="s">
        <v>478</v>
      </c>
      <c r="B298" s="13" t="s">
        <v>479</v>
      </c>
      <c r="C298" s="14">
        <f>SUM(C299:C306)</f>
        <v>0</v>
      </c>
      <c r="D298" s="14">
        <f t="shared" ref="D298:N298" si="23">SUM(D299:D306)</f>
        <v>0</v>
      </c>
      <c r="E298" s="14">
        <f t="shared" si="23"/>
        <v>0</v>
      </c>
      <c r="F298" s="14">
        <f t="shared" si="23"/>
        <v>0</v>
      </c>
      <c r="G298" s="14">
        <f t="shared" si="23"/>
        <v>0</v>
      </c>
      <c r="H298" s="14">
        <f t="shared" si="23"/>
        <v>0</v>
      </c>
      <c r="I298" s="14">
        <f t="shared" si="23"/>
        <v>0</v>
      </c>
      <c r="J298" s="14">
        <f t="shared" si="23"/>
        <v>0</v>
      </c>
      <c r="K298" s="14">
        <f t="shared" si="23"/>
        <v>0</v>
      </c>
      <c r="L298" s="14">
        <f t="shared" si="23"/>
        <v>0</v>
      </c>
      <c r="M298" s="14">
        <f t="shared" si="23"/>
        <v>0</v>
      </c>
      <c r="N298" s="14">
        <f t="shared" si="23"/>
        <v>0</v>
      </c>
    </row>
    <row r="299" spans="1:14" ht="12.75" customHeight="1" x14ac:dyDescent="0.2">
      <c r="A299" s="9" t="s">
        <v>480</v>
      </c>
      <c r="B299" s="12" t="s">
        <v>362</v>
      </c>
      <c r="C299" s="22"/>
      <c r="D299" s="25"/>
      <c r="E299" s="22"/>
      <c r="F299" s="25"/>
      <c r="G299" s="22"/>
      <c r="H299" s="25"/>
      <c r="I299" s="22"/>
      <c r="J299" s="25"/>
      <c r="K299" s="22"/>
      <c r="L299" s="25"/>
      <c r="M299" s="51"/>
      <c r="N299" s="41"/>
    </row>
    <row r="300" spans="1:14" ht="12.75" customHeight="1" x14ac:dyDescent="0.2">
      <c r="A300" s="9" t="s">
        <v>481</v>
      </c>
      <c r="B300" s="12" t="s">
        <v>376</v>
      </c>
      <c r="C300" s="22"/>
      <c r="D300" s="25"/>
      <c r="E300" s="22"/>
      <c r="F300" s="25"/>
      <c r="G300" s="22"/>
      <c r="H300" s="25"/>
      <c r="I300" s="22"/>
      <c r="J300" s="25"/>
      <c r="K300" s="22"/>
      <c r="L300" s="25"/>
      <c r="M300" s="51"/>
      <c r="N300" s="41"/>
    </row>
    <row r="301" spans="1:14" ht="12.75" customHeight="1" x14ac:dyDescent="0.2">
      <c r="A301" s="9" t="s">
        <v>482</v>
      </c>
      <c r="B301" s="12" t="s">
        <v>483</v>
      </c>
      <c r="C301" s="22"/>
      <c r="D301" s="25"/>
      <c r="E301" s="22"/>
      <c r="F301" s="25"/>
      <c r="G301" s="22"/>
      <c r="H301" s="25"/>
      <c r="I301" s="22"/>
      <c r="J301" s="25"/>
      <c r="K301" s="22"/>
      <c r="L301" s="25"/>
      <c r="M301" s="51"/>
      <c r="N301" s="41"/>
    </row>
    <row r="302" spans="1:14" ht="12.75" customHeight="1" x14ac:dyDescent="0.2">
      <c r="A302" s="9" t="s">
        <v>484</v>
      </c>
      <c r="B302" s="12" t="s">
        <v>485</v>
      </c>
      <c r="C302" s="22"/>
      <c r="D302" s="25"/>
      <c r="E302" s="22"/>
      <c r="F302" s="25"/>
      <c r="G302" s="22"/>
      <c r="H302" s="25"/>
      <c r="I302" s="22"/>
      <c r="J302" s="25"/>
      <c r="K302" s="22"/>
      <c r="L302" s="25"/>
      <c r="M302" s="51"/>
      <c r="N302" s="41"/>
    </row>
    <row r="303" spans="1:14" ht="12.75" customHeight="1" x14ac:dyDescent="0.2">
      <c r="A303" s="9" t="s">
        <v>486</v>
      </c>
      <c r="B303" s="12" t="s">
        <v>487</v>
      </c>
      <c r="C303" s="22"/>
      <c r="D303" s="25"/>
      <c r="E303" s="22"/>
      <c r="F303" s="25"/>
      <c r="G303" s="22"/>
      <c r="H303" s="25"/>
      <c r="I303" s="22"/>
      <c r="J303" s="25"/>
      <c r="K303" s="22"/>
      <c r="L303" s="25"/>
      <c r="M303" s="51"/>
      <c r="N303" s="41"/>
    </row>
    <row r="304" spans="1:14" ht="12.75" customHeight="1" x14ac:dyDescent="0.2">
      <c r="A304" s="9" t="s">
        <v>488</v>
      </c>
      <c r="B304" s="12" t="s">
        <v>489</v>
      </c>
      <c r="C304" s="22"/>
      <c r="D304" s="25"/>
      <c r="E304" s="22"/>
      <c r="F304" s="25"/>
      <c r="G304" s="22"/>
      <c r="H304" s="25"/>
      <c r="I304" s="22"/>
      <c r="J304" s="25"/>
      <c r="K304" s="22"/>
      <c r="L304" s="25"/>
      <c r="M304" s="51"/>
      <c r="N304" s="41"/>
    </row>
    <row r="305" spans="1:14" ht="12.75" customHeight="1" x14ac:dyDescent="0.2">
      <c r="A305" s="9" t="s">
        <v>490</v>
      </c>
      <c r="B305" s="12" t="s">
        <v>491</v>
      </c>
      <c r="C305" s="22"/>
      <c r="D305" s="25"/>
      <c r="E305" s="22"/>
      <c r="F305" s="25"/>
      <c r="G305" s="22"/>
      <c r="H305" s="25"/>
      <c r="I305" s="22"/>
      <c r="J305" s="25"/>
      <c r="K305" s="22"/>
      <c r="L305" s="25"/>
      <c r="M305" s="51"/>
      <c r="N305" s="41"/>
    </row>
    <row r="306" spans="1:14" ht="12.75" customHeight="1" x14ac:dyDescent="0.2">
      <c r="A306" s="9" t="s">
        <v>492</v>
      </c>
      <c r="B306" s="12" t="s">
        <v>376</v>
      </c>
      <c r="C306" s="22"/>
      <c r="D306" s="25"/>
      <c r="E306" s="22"/>
      <c r="F306" s="25"/>
      <c r="G306" s="22"/>
      <c r="H306" s="25"/>
      <c r="I306" s="22"/>
      <c r="J306" s="25"/>
      <c r="K306" s="22"/>
      <c r="L306" s="25"/>
      <c r="M306" s="51"/>
      <c r="N306" s="41"/>
    </row>
    <row r="307" spans="1:14" ht="12.75" customHeight="1" x14ac:dyDescent="0.2">
      <c r="A307" s="10" t="s">
        <v>493</v>
      </c>
      <c r="B307" s="13" t="s">
        <v>494</v>
      </c>
      <c r="C307" s="14">
        <f>SUM(C308:C311)</f>
        <v>51600</v>
      </c>
      <c r="D307" s="14">
        <f t="shared" ref="D307:N307" si="24">SUM(D308:D311)</f>
        <v>15197157</v>
      </c>
      <c r="E307" s="14">
        <f>SUM(E308:E311)</f>
        <v>385560</v>
      </c>
      <c r="F307" s="14">
        <f>SUM(F308:F311)</f>
        <v>513890</v>
      </c>
      <c r="G307" s="14">
        <f>SUM(G308:G311)</f>
        <v>0</v>
      </c>
      <c r="H307" s="14">
        <f t="shared" si="24"/>
        <v>2192000</v>
      </c>
      <c r="I307" s="14">
        <f t="shared" si="24"/>
        <v>0</v>
      </c>
      <c r="J307" s="14">
        <f t="shared" si="24"/>
        <v>0</v>
      </c>
      <c r="K307" s="14">
        <f t="shared" si="24"/>
        <v>0</v>
      </c>
      <c r="L307" s="14">
        <f t="shared" si="24"/>
        <v>0</v>
      </c>
      <c r="M307" s="14">
        <f t="shared" si="24"/>
        <v>0</v>
      </c>
      <c r="N307" s="14">
        <f t="shared" si="24"/>
        <v>0</v>
      </c>
    </row>
    <row r="308" spans="1:14" ht="12.75" customHeight="1" x14ac:dyDescent="0.2">
      <c r="A308" s="9" t="s">
        <v>495</v>
      </c>
      <c r="B308" s="12" t="s">
        <v>496</v>
      </c>
      <c r="C308" s="22"/>
      <c r="D308" s="25"/>
      <c r="E308" s="22"/>
      <c r="F308" s="25"/>
      <c r="G308" s="22"/>
      <c r="H308" s="25"/>
      <c r="I308" s="22"/>
      <c r="J308" s="25"/>
      <c r="K308" s="22"/>
      <c r="L308" s="25"/>
      <c r="M308" s="51"/>
      <c r="N308" s="41"/>
    </row>
    <row r="309" spans="1:14" ht="12.75" customHeight="1" x14ac:dyDescent="0.2">
      <c r="A309" s="9" t="s">
        <v>497</v>
      </c>
      <c r="B309" s="12" t="s">
        <v>498</v>
      </c>
      <c r="C309" s="22"/>
      <c r="D309" s="25"/>
      <c r="E309" s="22"/>
      <c r="F309" s="25"/>
      <c r="G309" s="22"/>
      <c r="H309" s="25"/>
      <c r="I309" s="22"/>
      <c r="J309" s="25"/>
      <c r="K309" s="22"/>
      <c r="L309" s="25"/>
      <c r="M309" s="51"/>
      <c r="N309" s="41"/>
    </row>
    <row r="310" spans="1:14" ht="12.75" customHeight="1" x14ac:dyDescent="0.2">
      <c r="A310" s="9" t="s">
        <v>499</v>
      </c>
      <c r="B310" s="12" t="s">
        <v>500</v>
      </c>
      <c r="C310" s="22"/>
      <c r="D310" s="25"/>
      <c r="E310" s="22"/>
      <c r="F310" s="25"/>
      <c r="G310" s="22"/>
      <c r="H310" s="25"/>
      <c r="I310" s="22"/>
      <c r="J310" s="25"/>
      <c r="K310" s="22"/>
      <c r="L310" s="25"/>
      <c r="M310" s="51"/>
      <c r="N310" s="41"/>
    </row>
    <row r="311" spans="1:14" ht="12.75" customHeight="1" x14ac:dyDescent="0.2">
      <c r="A311" s="9" t="s">
        <v>501</v>
      </c>
      <c r="B311" s="12" t="s">
        <v>502</v>
      </c>
      <c r="C311" s="22">
        <v>51600</v>
      </c>
      <c r="D311" s="25">
        <v>15197157</v>
      </c>
      <c r="E311" s="22">
        <v>385560</v>
      </c>
      <c r="F311" s="25">
        <v>513890</v>
      </c>
      <c r="G311" s="22"/>
      <c r="H311" s="25">
        <v>2192000</v>
      </c>
      <c r="I311" s="22"/>
      <c r="J311" s="25"/>
      <c r="K311" s="22"/>
      <c r="L311" s="25"/>
      <c r="M311" s="51"/>
      <c r="N311" s="41"/>
    </row>
    <row r="312" spans="1:14" ht="12.75" customHeight="1" x14ac:dyDescent="0.2">
      <c r="A312" s="57"/>
      <c r="B312" s="28" t="s">
        <v>503</v>
      </c>
      <c r="C312" s="52">
        <f>C3+C69+C125+C127+C134+C137+C141+C145+C154+C171+C181+C190+C194+C206+C214+C216+C223+C229+C232+C256+C261+C277+C297+C298+C307</f>
        <v>124449046</v>
      </c>
      <c r="D312" s="52">
        <f>D3+D69+D125+D127+D134+D137+D141+D145+D154+D171+D181+D190+D194+D206+D214+D216+D223+D229+D232+D256+D261+D277+D297+D298+D307</f>
        <v>140854674</v>
      </c>
      <c r="E312" s="52">
        <f>E3+E69+E125+E127+E134+E137+E141+E145+E154+E171+E181+E190+E194+E206+E214+E216+E223+E229+E232+E256+E261+E277+E297+E298+E307</f>
        <v>291198967</v>
      </c>
      <c r="F312" s="52">
        <f t="shared" ref="F312:N312" si="25">F3+F69+F125+F127+F132+F134+F137+F141+F145+F154+F171+F181+F190+F194+F206+F214+F216+F223+F229+F232+F256+F261+F277+F297+F298+F307+F133</f>
        <v>167172379</v>
      </c>
      <c r="G312" s="52">
        <f t="shared" si="25"/>
        <v>168997135</v>
      </c>
      <c r="H312" s="52">
        <f t="shared" si="25"/>
        <v>189195640</v>
      </c>
      <c r="I312" s="52">
        <f t="shared" si="25"/>
        <v>180674147</v>
      </c>
      <c r="J312" s="52">
        <f t="shared" si="25"/>
        <v>184474145</v>
      </c>
      <c r="K312" s="52">
        <f t="shared" si="25"/>
        <v>179426280</v>
      </c>
      <c r="L312" s="52">
        <f t="shared" si="25"/>
        <v>166328722</v>
      </c>
      <c r="M312" s="52">
        <f t="shared" si="25"/>
        <v>175520832</v>
      </c>
      <c r="N312" s="52">
        <f t="shared" si="25"/>
        <v>297935317</v>
      </c>
    </row>
    <row r="313" spans="1:14" ht="12.75" customHeight="1" x14ac:dyDescent="0.2">
      <c r="L313" s="60"/>
      <c r="M313" s="67"/>
      <c r="N313" s="67"/>
    </row>
    <row r="314" spans="1:14" x14ac:dyDescent="0.2">
      <c r="C314" s="16"/>
      <c r="D314" s="16"/>
      <c r="G314" s="16"/>
      <c r="I314" s="60"/>
      <c r="J314" s="60"/>
      <c r="K314" s="60"/>
      <c r="L314" s="60"/>
      <c r="M314" s="67"/>
      <c r="N314" s="67"/>
    </row>
    <row r="315" spans="1:14" x14ac:dyDescent="0.2">
      <c r="C315" t="s">
        <v>607</v>
      </c>
      <c r="E315" s="16"/>
      <c r="G315" s="16"/>
      <c r="H315" s="16"/>
      <c r="K315" s="60"/>
      <c r="L315" s="60"/>
      <c r="M315" s="67"/>
      <c r="N315" s="67"/>
    </row>
    <row r="316" spans="1:14" x14ac:dyDescent="0.2">
      <c r="G316" s="16"/>
      <c r="H316" s="16"/>
      <c r="J316" s="60"/>
      <c r="K316" s="60"/>
      <c r="L316" s="60"/>
      <c r="M316" s="67"/>
      <c r="N316" s="67"/>
    </row>
    <row r="317" spans="1:14" x14ac:dyDescent="0.2">
      <c r="G317" s="16"/>
      <c r="H317" s="16"/>
      <c r="J317" s="60"/>
      <c r="K317" s="60"/>
      <c r="L317" s="60"/>
      <c r="M317" s="67"/>
      <c r="N317" s="67"/>
    </row>
    <row r="318" spans="1:14" x14ac:dyDescent="0.2">
      <c r="G318" s="16"/>
      <c r="H318" s="16"/>
      <c r="J318" s="60"/>
      <c r="K318" s="60"/>
      <c r="L318" s="60"/>
      <c r="M318" s="67"/>
      <c r="N318" s="67"/>
    </row>
    <row r="319" spans="1:14" x14ac:dyDescent="0.2">
      <c r="G319" s="16"/>
      <c r="H319" s="16"/>
      <c r="J319" s="60"/>
      <c r="K319" s="60"/>
      <c r="L319" s="60"/>
      <c r="M319" s="67"/>
      <c r="N319" s="67"/>
    </row>
    <row r="320" spans="1:14" x14ac:dyDescent="0.2">
      <c r="G320" s="16"/>
      <c r="H320" s="16"/>
      <c r="J320" s="60"/>
      <c r="K320" s="60"/>
      <c r="L320" s="60"/>
      <c r="M320" s="67"/>
      <c r="N320" s="67"/>
    </row>
    <row r="321" spans="7:14" x14ac:dyDescent="0.2">
      <c r="G321" s="16"/>
      <c r="H321" s="16"/>
      <c r="J321" s="60"/>
      <c r="K321" s="60"/>
      <c r="L321" s="60"/>
      <c r="M321" s="67"/>
      <c r="N321" s="67"/>
    </row>
    <row r="322" spans="7:14" x14ac:dyDescent="0.2">
      <c r="G322" s="16"/>
      <c r="H322" s="16"/>
      <c r="J322" s="60"/>
      <c r="K322" s="60"/>
      <c r="L322" s="60"/>
      <c r="M322" s="67"/>
      <c r="N322" s="67"/>
    </row>
    <row r="323" spans="7:14" x14ac:dyDescent="0.2">
      <c r="J323" s="60"/>
      <c r="K323" s="60"/>
      <c r="L323" s="60"/>
      <c r="M323" s="67"/>
      <c r="N323" s="67"/>
    </row>
    <row r="324" spans="7:14" x14ac:dyDescent="0.2">
      <c r="J324" s="60"/>
      <c r="K324" s="60"/>
      <c r="L324" s="60"/>
      <c r="M324" s="67"/>
      <c r="N324" s="67"/>
    </row>
    <row r="325" spans="7:14" x14ac:dyDescent="0.2">
      <c r="J325" s="60"/>
      <c r="K325" s="60"/>
      <c r="L325" s="60"/>
      <c r="M325" s="67"/>
      <c r="N325" s="67"/>
    </row>
    <row r="326" spans="7:14" x14ac:dyDescent="0.2">
      <c r="J326" s="60"/>
      <c r="K326" s="60"/>
      <c r="L326" s="60"/>
      <c r="M326" s="67"/>
      <c r="N326" s="67"/>
    </row>
    <row r="327" spans="7:14" x14ac:dyDescent="0.2">
      <c r="J327" s="60"/>
      <c r="K327" s="60"/>
      <c r="L327" s="60"/>
      <c r="M327" s="67"/>
      <c r="N327" s="67"/>
    </row>
    <row r="328" spans="7:14" x14ac:dyDescent="0.2">
      <c r="J328" s="60"/>
      <c r="K328" s="60"/>
      <c r="L328" s="60"/>
      <c r="M328" s="67"/>
      <c r="N328" s="67"/>
    </row>
    <row r="329" spans="7:14" x14ac:dyDescent="0.2">
      <c r="J329" s="60"/>
      <c r="K329" s="60"/>
      <c r="L329" s="60"/>
      <c r="M329" s="67"/>
      <c r="N329" s="67"/>
    </row>
    <row r="401" spans="6:7" x14ac:dyDescent="0.2">
      <c r="F401" s="16"/>
      <c r="G401" s="16"/>
    </row>
    <row r="402" spans="6:7" x14ac:dyDescent="0.2">
      <c r="F402" s="16"/>
      <c r="G402" s="16"/>
    </row>
    <row r="403" spans="6:7" x14ac:dyDescent="0.2">
      <c r="F403" s="16"/>
      <c r="G403" s="16"/>
    </row>
  </sheetData>
  <phoneticPr fontId="1" type="noConversion"/>
  <pageMargins left="0.75" right="0.75" top="1" bottom="1" header="0" footer="0"/>
  <pageSetup paperSize="14" scale="14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MUNICIPAL</vt:lpstr>
      <vt:lpstr>SALUD</vt:lpstr>
      <vt:lpstr>EDUCACION</vt:lpstr>
    </vt:vector>
  </TitlesOfParts>
  <Company>Secretaria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Renaico</dc:creator>
  <cp:lastModifiedBy>Transparencia</cp:lastModifiedBy>
  <cp:lastPrinted>2013-02-01T05:10:03Z</cp:lastPrinted>
  <dcterms:created xsi:type="dcterms:W3CDTF">2008-07-03T19:45:57Z</dcterms:created>
  <dcterms:modified xsi:type="dcterms:W3CDTF">2014-02-24T14:54:46Z</dcterms:modified>
</cp:coreProperties>
</file>